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5AB2BEC-14B5-4AF9-A6DE-137BF68D3B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録表(入力用)" sheetId="11" r:id="rId1"/>
    <sheet name="記録表(見本)" sheetId="15" r:id="rId2"/>
    <sheet name="ルール・申込方法" sheetId="14" r:id="rId3"/>
  </sheets>
  <definedNames>
    <definedName name="_xlnm.Print_Area" localSheetId="1">'記録表(見本)'!$AE$4:$AL$44</definedName>
    <definedName name="_xlnm.Print_Area" localSheetId="0">'記録表(入力用)'!$AE$4:$AL$31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1" i="15" l="1"/>
  <c r="AO13" i="15"/>
  <c r="AK30" i="15"/>
  <c r="AO12" i="15"/>
  <c r="AK31" i="11"/>
  <c r="AK30" i="11"/>
  <c r="W42" i="15"/>
  <c r="X42" i="15" s="1"/>
  <c r="V42" i="15"/>
  <c r="U42" i="15"/>
  <c r="T42" i="15"/>
  <c r="S42" i="15"/>
  <c r="R42" i="15"/>
  <c r="Q42" i="15"/>
  <c r="O42" i="15"/>
  <c r="N42" i="15"/>
  <c r="M42" i="15"/>
  <c r="L42" i="15"/>
  <c r="K42" i="15"/>
  <c r="J42" i="15"/>
  <c r="W41" i="15"/>
  <c r="X41" i="15" s="1"/>
  <c r="V41" i="15"/>
  <c r="U41" i="15"/>
  <c r="T41" i="15"/>
  <c r="S41" i="15"/>
  <c r="R41" i="15"/>
  <c r="Q41" i="15"/>
  <c r="O41" i="15"/>
  <c r="N41" i="15"/>
  <c r="M41" i="15"/>
  <c r="L41" i="15"/>
  <c r="K41" i="15"/>
  <c r="J41" i="15"/>
  <c r="W40" i="15"/>
  <c r="X40" i="15" s="1"/>
  <c r="V40" i="15"/>
  <c r="U40" i="15"/>
  <c r="T40" i="15"/>
  <c r="S40" i="15"/>
  <c r="R40" i="15"/>
  <c r="Q40" i="15"/>
  <c r="P40" i="15" s="1"/>
  <c r="O40" i="15"/>
  <c r="N40" i="15"/>
  <c r="M40" i="15"/>
  <c r="L40" i="15"/>
  <c r="K40" i="15"/>
  <c r="J40" i="15"/>
  <c r="W39" i="15"/>
  <c r="X39" i="15" s="1"/>
  <c r="V39" i="15"/>
  <c r="U39" i="15"/>
  <c r="T39" i="15"/>
  <c r="S39" i="15"/>
  <c r="R39" i="15"/>
  <c r="Q39" i="15"/>
  <c r="O39" i="15"/>
  <c r="N39" i="15"/>
  <c r="M39" i="15"/>
  <c r="L39" i="15"/>
  <c r="K39" i="15"/>
  <c r="J39" i="15"/>
  <c r="V38" i="15"/>
  <c r="U38" i="15"/>
  <c r="T38" i="15"/>
  <c r="S38" i="15"/>
  <c r="R38" i="15"/>
  <c r="Q38" i="15"/>
  <c r="O38" i="15"/>
  <c r="N38" i="15"/>
  <c r="M38" i="15"/>
  <c r="L38" i="15"/>
  <c r="K38" i="15"/>
  <c r="J38" i="15"/>
  <c r="V37" i="15"/>
  <c r="U37" i="15"/>
  <c r="T37" i="15"/>
  <c r="S37" i="15"/>
  <c r="R37" i="15"/>
  <c r="Q37" i="15"/>
  <c r="O37" i="15"/>
  <c r="N37" i="15"/>
  <c r="M37" i="15"/>
  <c r="L37" i="15"/>
  <c r="K37" i="15"/>
  <c r="J37" i="15"/>
  <c r="V36" i="15"/>
  <c r="U36" i="15"/>
  <c r="T36" i="15"/>
  <c r="S36" i="15"/>
  <c r="R36" i="15"/>
  <c r="Q36" i="15"/>
  <c r="O36" i="15"/>
  <c r="N36" i="15"/>
  <c r="M36" i="15"/>
  <c r="L36" i="15"/>
  <c r="K36" i="15"/>
  <c r="J36" i="15"/>
  <c r="V35" i="15"/>
  <c r="U35" i="15"/>
  <c r="T35" i="15"/>
  <c r="S35" i="15"/>
  <c r="R35" i="15"/>
  <c r="Q35" i="15"/>
  <c r="O35" i="15"/>
  <c r="N35" i="15"/>
  <c r="M35" i="15"/>
  <c r="L35" i="15"/>
  <c r="K35" i="15"/>
  <c r="J35" i="15"/>
  <c r="V34" i="15"/>
  <c r="U34" i="15"/>
  <c r="T34" i="15"/>
  <c r="S34" i="15"/>
  <c r="R34" i="15"/>
  <c r="Q34" i="15"/>
  <c r="O34" i="15"/>
  <c r="N34" i="15"/>
  <c r="M34" i="15"/>
  <c r="L34" i="15"/>
  <c r="K34" i="15"/>
  <c r="J34" i="15"/>
  <c r="V33" i="15"/>
  <c r="U33" i="15"/>
  <c r="T33" i="15"/>
  <c r="S33" i="15"/>
  <c r="R33" i="15"/>
  <c r="Q33" i="15"/>
  <c r="O33" i="15"/>
  <c r="N33" i="15"/>
  <c r="M33" i="15"/>
  <c r="L33" i="15"/>
  <c r="K33" i="15"/>
  <c r="J33" i="15"/>
  <c r="V32" i="15"/>
  <c r="U32" i="15"/>
  <c r="T32" i="15"/>
  <c r="S32" i="15"/>
  <c r="R32" i="15"/>
  <c r="Q32" i="15"/>
  <c r="O32" i="15"/>
  <c r="N32" i="15"/>
  <c r="M32" i="15"/>
  <c r="L32" i="15"/>
  <c r="K32" i="15"/>
  <c r="J32" i="15"/>
  <c r="V31" i="15"/>
  <c r="U31" i="15"/>
  <c r="T31" i="15"/>
  <c r="S31" i="15"/>
  <c r="R31" i="15"/>
  <c r="Q31" i="15"/>
  <c r="O31" i="15"/>
  <c r="N31" i="15"/>
  <c r="M31" i="15"/>
  <c r="L31" i="15"/>
  <c r="K31" i="15"/>
  <c r="J31" i="15"/>
  <c r="AF30" i="15"/>
  <c r="V30" i="15"/>
  <c r="U30" i="15"/>
  <c r="T30" i="15"/>
  <c r="S30" i="15"/>
  <c r="R30" i="15"/>
  <c r="Q30" i="15"/>
  <c r="O30" i="15"/>
  <c r="N30" i="15"/>
  <c r="M30" i="15"/>
  <c r="L30" i="15"/>
  <c r="K30" i="15"/>
  <c r="J30" i="15"/>
  <c r="AF29" i="15"/>
  <c r="V29" i="15"/>
  <c r="U29" i="15"/>
  <c r="T29" i="15"/>
  <c r="S29" i="15"/>
  <c r="R29" i="15"/>
  <c r="Q29" i="15"/>
  <c r="O29" i="15"/>
  <c r="N29" i="15"/>
  <c r="M29" i="15"/>
  <c r="L29" i="15"/>
  <c r="K29" i="15"/>
  <c r="J29" i="15"/>
  <c r="AJ28" i="15"/>
  <c r="AF28" i="15"/>
  <c r="V28" i="15"/>
  <c r="U28" i="15"/>
  <c r="T28" i="15"/>
  <c r="S28" i="15"/>
  <c r="R28" i="15"/>
  <c r="Q28" i="15"/>
  <c r="O28" i="15"/>
  <c r="N28" i="15"/>
  <c r="M28" i="15"/>
  <c r="L28" i="15"/>
  <c r="K28" i="15"/>
  <c r="J28" i="15"/>
  <c r="AJ27" i="15"/>
  <c r="AF27" i="15"/>
  <c r="V27" i="15"/>
  <c r="U27" i="15"/>
  <c r="T27" i="15"/>
  <c r="S27" i="15"/>
  <c r="R27" i="15"/>
  <c r="Q27" i="15"/>
  <c r="O27" i="15"/>
  <c r="N27" i="15"/>
  <c r="M27" i="15"/>
  <c r="L27" i="15"/>
  <c r="K27" i="15"/>
  <c r="J27" i="15"/>
  <c r="AJ26" i="15"/>
  <c r="AF26" i="15"/>
  <c r="V26" i="15"/>
  <c r="U26" i="15"/>
  <c r="T26" i="15"/>
  <c r="S26" i="15"/>
  <c r="R26" i="15"/>
  <c r="Q26" i="15"/>
  <c r="O26" i="15"/>
  <c r="N26" i="15"/>
  <c r="M26" i="15"/>
  <c r="L26" i="15"/>
  <c r="K26" i="15"/>
  <c r="J26" i="15"/>
  <c r="AJ25" i="15"/>
  <c r="AF25" i="15"/>
  <c r="V25" i="15"/>
  <c r="U25" i="15"/>
  <c r="T25" i="15"/>
  <c r="S25" i="15"/>
  <c r="R25" i="15"/>
  <c r="Q25" i="15"/>
  <c r="O25" i="15"/>
  <c r="N25" i="15"/>
  <c r="M25" i="15"/>
  <c r="L25" i="15"/>
  <c r="K25" i="15"/>
  <c r="J25" i="15"/>
  <c r="AJ24" i="15"/>
  <c r="AF24" i="15"/>
  <c r="V24" i="15"/>
  <c r="U24" i="15"/>
  <c r="T24" i="15"/>
  <c r="S24" i="15"/>
  <c r="R24" i="15"/>
  <c r="Q24" i="15"/>
  <c r="O24" i="15"/>
  <c r="N24" i="15"/>
  <c r="M24" i="15"/>
  <c r="L24" i="15"/>
  <c r="K24" i="15"/>
  <c r="J24" i="15"/>
  <c r="AJ23" i="15"/>
  <c r="AF23" i="15"/>
  <c r="V23" i="15"/>
  <c r="U23" i="15"/>
  <c r="T23" i="15"/>
  <c r="S23" i="15"/>
  <c r="R23" i="15"/>
  <c r="Q23" i="15"/>
  <c r="O23" i="15"/>
  <c r="N23" i="15"/>
  <c r="M23" i="15"/>
  <c r="L23" i="15"/>
  <c r="K23" i="15"/>
  <c r="J23" i="15"/>
  <c r="AJ22" i="15"/>
  <c r="AF22" i="15"/>
  <c r="V22" i="15"/>
  <c r="U22" i="15"/>
  <c r="T22" i="15"/>
  <c r="S22" i="15"/>
  <c r="R22" i="15"/>
  <c r="Q22" i="15"/>
  <c r="O22" i="15"/>
  <c r="N22" i="15"/>
  <c r="M22" i="15"/>
  <c r="L22" i="15"/>
  <c r="K22" i="15"/>
  <c r="J22" i="15"/>
  <c r="AJ21" i="15"/>
  <c r="AF21" i="15"/>
  <c r="V21" i="15"/>
  <c r="U21" i="15"/>
  <c r="T21" i="15"/>
  <c r="S21" i="15"/>
  <c r="R21" i="15"/>
  <c r="Q21" i="15"/>
  <c r="O21" i="15"/>
  <c r="N21" i="15"/>
  <c r="M21" i="15"/>
  <c r="L21" i="15"/>
  <c r="K21" i="15"/>
  <c r="J21" i="15"/>
  <c r="AJ20" i="15"/>
  <c r="AF20" i="15"/>
  <c r="V20" i="15"/>
  <c r="U20" i="15"/>
  <c r="T20" i="15"/>
  <c r="S20" i="15"/>
  <c r="R20" i="15"/>
  <c r="Q20" i="15"/>
  <c r="O20" i="15"/>
  <c r="N20" i="15"/>
  <c r="M20" i="15"/>
  <c r="L20" i="15"/>
  <c r="K20" i="15"/>
  <c r="J20" i="15"/>
  <c r="AJ19" i="15"/>
  <c r="AF19" i="15"/>
  <c r="V19" i="15"/>
  <c r="U19" i="15"/>
  <c r="T19" i="15"/>
  <c r="S19" i="15"/>
  <c r="R19" i="15"/>
  <c r="Q19" i="15"/>
  <c r="O19" i="15"/>
  <c r="N19" i="15"/>
  <c r="M19" i="15"/>
  <c r="L19" i="15"/>
  <c r="K19" i="15"/>
  <c r="J19" i="15"/>
  <c r="AJ18" i="15"/>
  <c r="AF18" i="15"/>
  <c r="V18" i="15"/>
  <c r="U18" i="15"/>
  <c r="T18" i="15"/>
  <c r="S18" i="15"/>
  <c r="R18" i="15"/>
  <c r="Q18" i="15"/>
  <c r="O18" i="15"/>
  <c r="N18" i="15"/>
  <c r="M18" i="15"/>
  <c r="L18" i="15"/>
  <c r="K18" i="15"/>
  <c r="J18" i="15"/>
  <c r="AJ17" i="15"/>
  <c r="AF17" i="15"/>
  <c r="V17" i="15"/>
  <c r="U17" i="15"/>
  <c r="T17" i="15"/>
  <c r="S17" i="15"/>
  <c r="R17" i="15"/>
  <c r="Q17" i="15"/>
  <c r="O17" i="15"/>
  <c r="N17" i="15"/>
  <c r="M17" i="15"/>
  <c r="L17" i="15"/>
  <c r="K17" i="15"/>
  <c r="J17" i="15"/>
  <c r="AJ16" i="15"/>
  <c r="AF16" i="15"/>
  <c r="V16" i="15"/>
  <c r="U16" i="15"/>
  <c r="T16" i="15"/>
  <c r="S16" i="15"/>
  <c r="R16" i="15"/>
  <c r="Q16" i="15"/>
  <c r="O16" i="15"/>
  <c r="N16" i="15"/>
  <c r="M16" i="15"/>
  <c r="L16" i="15"/>
  <c r="K16" i="15"/>
  <c r="J16" i="15"/>
  <c r="AJ15" i="15"/>
  <c r="AF15" i="15"/>
  <c r="V15" i="15"/>
  <c r="U15" i="15"/>
  <c r="T15" i="15"/>
  <c r="S15" i="15"/>
  <c r="R15" i="15"/>
  <c r="Q15" i="15"/>
  <c r="O15" i="15"/>
  <c r="N15" i="15"/>
  <c r="M15" i="15"/>
  <c r="L15" i="15"/>
  <c r="K15" i="15"/>
  <c r="J15" i="15"/>
  <c r="AJ14" i="15"/>
  <c r="AF14" i="15"/>
  <c r="V14" i="15"/>
  <c r="U14" i="15"/>
  <c r="T14" i="15"/>
  <c r="S14" i="15"/>
  <c r="R14" i="15"/>
  <c r="Q14" i="15"/>
  <c r="O14" i="15"/>
  <c r="N14" i="15"/>
  <c r="M14" i="15"/>
  <c r="L14" i="15"/>
  <c r="K14" i="15"/>
  <c r="J14" i="15"/>
  <c r="V13" i="15"/>
  <c r="U13" i="15"/>
  <c r="T13" i="15"/>
  <c r="S13" i="15"/>
  <c r="R13" i="15"/>
  <c r="Q13" i="15"/>
  <c r="O13" i="15"/>
  <c r="N13" i="15"/>
  <c r="M13" i="15"/>
  <c r="L13" i="15"/>
  <c r="K13" i="15"/>
  <c r="J13" i="15"/>
  <c r="V12" i="15"/>
  <c r="U12" i="15"/>
  <c r="T12" i="15"/>
  <c r="S12" i="15"/>
  <c r="R12" i="15"/>
  <c r="Q12" i="15"/>
  <c r="O12" i="15"/>
  <c r="N12" i="15"/>
  <c r="M12" i="15"/>
  <c r="L12" i="15"/>
  <c r="K12" i="15"/>
  <c r="J12" i="15"/>
  <c r="V11" i="15"/>
  <c r="O11" i="15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15" i="11"/>
  <c r="AJ14" i="11"/>
  <c r="P37" i="15" l="1"/>
  <c r="P22" i="15"/>
  <c r="P21" i="15"/>
  <c r="P14" i="15"/>
  <c r="P20" i="15"/>
  <c r="P16" i="15"/>
  <c r="P13" i="15"/>
  <c r="P19" i="15"/>
  <c r="P25" i="15"/>
  <c r="P12" i="15"/>
  <c r="P15" i="15"/>
  <c r="P17" i="15"/>
  <c r="P18" i="15"/>
  <c r="P24" i="15"/>
  <c r="P39" i="15"/>
  <c r="P23" i="15"/>
  <c r="P28" i="15"/>
  <c r="P27" i="15"/>
  <c r="P42" i="15"/>
  <c r="P41" i="15"/>
  <c r="P38" i="15"/>
  <c r="P36" i="15"/>
  <c r="P35" i="15"/>
  <c r="P34" i="15"/>
  <c r="P33" i="15"/>
  <c r="P32" i="15"/>
  <c r="P31" i="15"/>
  <c r="P30" i="15"/>
  <c r="P29" i="15"/>
  <c r="P26" i="15"/>
  <c r="V42" i="11"/>
  <c r="U42" i="11"/>
  <c r="T42" i="11"/>
  <c r="S42" i="11"/>
  <c r="R42" i="11"/>
  <c r="Q42" i="11"/>
  <c r="V41" i="11"/>
  <c r="U41" i="11"/>
  <c r="T41" i="11"/>
  <c r="S41" i="11"/>
  <c r="R41" i="11"/>
  <c r="Q41" i="11"/>
  <c r="V40" i="11"/>
  <c r="U40" i="11"/>
  <c r="T40" i="11"/>
  <c r="S40" i="11"/>
  <c r="R40" i="11"/>
  <c r="Q40" i="11"/>
  <c r="V39" i="11"/>
  <c r="U39" i="11"/>
  <c r="T39" i="11"/>
  <c r="S39" i="11"/>
  <c r="R39" i="11"/>
  <c r="Q39" i="11"/>
  <c r="V38" i="11"/>
  <c r="U38" i="11"/>
  <c r="T38" i="11"/>
  <c r="S38" i="11"/>
  <c r="R38" i="11"/>
  <c r="Q38" i="11"/>
  <c r="V37" i="11"/>
  <c r="U37" i="11"/>
  <c r="T37" i="11"/>
  <c r="S37" i="11"/>
  <c r="R37" i="11"/>
  <c r="Q37" i="11"/>
  <c r="V36" i="11"/>
  <c r="U36" i="11"/>
  <c r="T36" i="11"/>
  <c r="S36" i="11"/>
  <c r="R36" i="11"/>
  <c r="Q36" i="11"/>
  <c r="V35" i="11"/>
  <c r="U35" i="11"/>
  <c r="T35" i="11"/>
  <c r="S35" i="11"/>
  <c r="R35" i="11"/>
  <c r="Q35" i="11"/>
  <c r="V34" i="11"/>
  <c r="U34" i="11"/>
  <c r="T34" i="11"/>
  <c r="S34" i="11"/>
  <c r="R34" i="11"/>
  <c r="Q34" i="11"/>
  <c r="V33" i="11"/>
  <c r="U33" i="11"/>
  <c r="T33" i="11"/>
  <c r="S33" i="11"/>
  <c r="R33" i="11"/>
  <c r="Q33" i="11"/>
  <c r="V32" i="11"/>
  <c r="U32" i="11"/>
  <c r="T32" i="11"/>
  <c r="S32" i="11"/>
  <c r="R32" i="11"/>
  <c r="Q32" i="11"/>
  <c r="V31" i="11"/>
  <c r="U31" i="11"/>
  <c r="T31" i="11"/>
  <c r="S31" i="11"/>
  <c r="R31" i="11"/>
  <c r="Q31" i="11"/>
  <c r="V30" i="11"/>
  <c r="U30" i="11"/>
  <c r="T30" i="11"/>
  <c r="S30" i="11"/>
  <c r="R30" i="11"/>
  <c r="Q30" i="11"/>
  <c r="V29" i="11"/>
  <c r="U29" i="11"/>
  <c r="T29" i="11"/>
  <c r="S29" i="11"/>
  <c r="R29" i="11"/>
  <c r="Q29" i="11"/>
  <c r="V28" i="11"/>
  <c r="U28" i="11"/>
  <c r="T28" i="11"/>
  <c r="S28" i="11"/>
  <c r="R28" i="11"/>
  <c r="Q28" i="11"/>
  <c r="V27" i="11"/>
  <c r="U27" i="11"/>
  <c r="T27" i="11"/>
  <c r="S27" i="11"/>
  <c r="R27" i="11"/>
  <c r="Q27" i="11"/>
  <c r="V26" i="11"/>
  <c r="U26" i="11"/>
  <c r="T26" i="11"/>
  <c r="S26" i="11"/>
  <c r="R26" i="11"/>
  <c r="Q26" i="11"/>
  <c r="V25" i="11"/>
  <c r="U25" i="11"/>
  <c r="T25" i="11"/>
  <c r="S25" i="11"/>
  <c r="R25" i="11"/>
  <c r="Q25" i="11"/>
  <c r="V24" i="11"/>
  <c r="U24" i="11"/>
  <c r="T24" i="11"/>
  <c r="S24" i="11"/>
  <c r="R24" i="11"/>
  <c r="Q24" i="11"/>
  <c r="V23" i="11"/>
  <c r="U23" i="11"/>
  <c r="T23" i="11"/>
  <c r="S23" i="11"/>
  <c r="R23" i="11"/>
  <c r="Q23" i="11"/>
  <c r="V22" i="11"/>
  <c r="U22" i="11"/>
  <c r="T22" i="11"/>
  <c r="S22" i="11"/>
  <c r="R22" i="11"/>
  <c r="Q22" i="11"/>
  <c r="V21" i="11"/>
  <c r="U21" i="11"/>
  <c r="T21" i="11"/>
  <c r="S21" i="11"/>
  <c r="R21" i="11"/>
  <c r="Q21" i="11"/>
  <c r="V20" i="11"/>
  <c r="U20" i="11"/>
  <c r="T20" i="11"/>
  <c r="S20" i="11"/>
  <c r="R20" i="11"/>
  <c r="Q20" i="11"/>
  <c r="V19" i="11"/>
  <c r="U19" i="11"/>
  <c r="T19" i="11"/>
  <c r="S19" i="11"/>
  <c r="R19" i="11"/>
  <c r="Q19" i="11"/>
  <c r="V18" i="11"/>
  <c r="U18" i="11"/>
  <c r="T18" i="11"/>
  <c r="S18" i="11"/>
  <c r="R18" i="11"/>
  <c r="Q18" i="11"/>
  <c r="V17" i="11"/>
  <c r="U17" i="11"/>
  <c r="T17" i="11"/>
  <c r="S17" i="11"/>
  <c r="R17" i="11"/>
  <c r="Q17" i="11"/>
  <c r="V16" i="11"/>
  <c r="U16" i="11"/>
  <c r="T16" i="11"/>
  <c r="S16" i="11"/>
  <c r="R16" i="11"/>
  <c r="Q16" i="11"/>
  <c r="V15" i="11"/>
  <c r="U15" i="11"/>
  <c r="T15" i="11"/>
  <c r="S15" i="11"/>
  <c r="R15" i="11"/>
  <c r="Q15" i="11"/>
  <c r="V14" i="11"/>
  <c r="U14" i="11"/>
  <c r="T14" i="11"/>
  <c r="S14" i="11"/>
  <c r="R14" i="11"/>
  <c r="Q14" i="11"/>
  <c r="V13" i="11"/>
  <c r="U13" i="11"/>
  <c r="T13" i="11"/>
  <c r="S13" i="11"/>
  <c r="R13" i="11"/>
  <c r="Q13" i="11"/>
  <c r="V12" i="11"/>
  <c r="U12" i="11"/>
  <c r="T12" i="11"/>
  <c r="S12" i="11"/>
  <c r="R12" i="11"/>
  <c r="Q12" i="11"/>
  <c r="V11" i="11"/>
  <c r="O11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15" i="11"/>
  <c r="AF14" i="11"/>
  <c r="P41" i="11" l="1"/>
  <c r="P37" i="11"/>
  <c r="P29" i="11"/>
  <c r="P21" i="11"/>
  <c r="P25" i="11"/>
  <c r="P27" i="11"/>
  <c r="P28" i="11"/>
  <c r="P17" i="11"/>
  <c r="P19" i="11"/>
  <c r="P20" i="11"/>
  <c r="P33" i="11"/>
  <c r="P35" i="11"/>
  <c r="P36" i="11"/>
  <c r="P13" i="11"/>
  <c r="P15" i="11"/>
  <c r="P16" i="11"/>
  <c r="P23" i="11"/>
  <c r="P24" i="11"/>
  <c r="P31" i="11"/>
  <c r="P32" i="11"/>
  <c r="P39" i="11"/>
  <c r="P40" i="11"/>
  <c r="P14" i="11"/>
  <c r="P18" i="11"/>
  <c r="P22" i="11"/>
  <c r="P26" i="11"/>
  <c r="P30" i="11"/>
  <c r="P34" i="11"/>
  <c r="P38" i="11"/>
  <c r="P42" i="11"/>
  <c r="P12" i="11"/>
  <c r="W42" i="11" l="1"/>
  <c r="X42" i="11" s="1"/>
  <c r="W41" i="11"/>
  <c r="X41" i="11" s="1"/>
  <c r="W40" i="11"/>
  <c r="X40" i="11" s="1"/>
  <c r="W39" i="11"/>
  <c r="X39" i="11" s="1"/>
  <c r="O40" i="11"/>
  <c r="J26" i="11"/>
  <c r="J13" i="11" l="1"/>
  <c r="J15" i="11"/>
  <c r="J17" i="11"/>
  <c r="J19" i="11"/>
  <c r="J21" i="11"/>
  <c r="J23" i="11"/>
  <c r="J25" i="11"/>
  <c r="O26" i="11"/>
  <c r="O27" i="11"/>
  <c r="O28" i="11"/>
  <c r="O29" i="11"/>
  <c r="O30" i="11"/>
  <c r="O31" i="11"/>
  <c r="O32" i="11"/>
  <c r="J12" i="11"/>
  <c r="J14" i="11"/>
  <c r="J16" i="11"/>
  <c r="J18" i="11"/>
  <c r="J20" i="11"/>
  <c r="J22" i="11"/>
  <c r="J24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K42" i="11"/>
  <c r="K32" i="11"/>
  <c r="K31" i="11"/>
  <c r="K30" i="11"/>
  <c r="K29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M39" i="11"/>
  <c r="M37" i="11"/>
  <c r="M35" i="11"/>
  <c r="M33" i="11"/>
  <c r="L12" i="11"/>
  <c r="N13" i="11"/>
  <c r="L14" i="11"/>
  <c r="N15" i="11"/>
  <c r="L16" i="11"/>
  <c r="N17" i="11"/>
  <c r="L18" i="11"/>
  <c r="N19" i="11"/>
  <c r="L20" i="11"/>
  <c r="N21" i="11"/>
  <c r="L22" i="11"/>
  <c r="N23" i="11"/>
  <c r="L24" i="11"/>
  <c r="N25" i="11"/>
  <c r="L26" i="11"/>
  <c r="K27" i="11"/>
  <c r="K28" i="11"/>
  <c r="N12" i="11"/>
  <c r="L13" i="11"/>
  <c r="N14" i="11"/>
  <c r="L15" i="11"/>
  <c r="N16" i="11"/>
  <c r="L17" i="11"/>
  <c r="N18" i="11"/>
  <c r="L19" i="11"/>
  <c r="N20" i="11"/>
  <c r="L21" i="11"/>
  <c r="N22" i="11"/>
  <c r="L23" i="11"/>
  <c r="N24" i="11"/>
  <c r="L25" i="11"/>
  <c r="J42" i="11"/>
  <c r="J41" i="11"/>
  <c r="J40" i="11"/>
  <c r="J39" i="11"/>
  <c r="J38" i="11"/>
  <c r="J37" i="11"/>
  <c r="J36" i="11"/>
  <c r="J35" i="11"/>
  <c r="J34" i="11"/>
  <c r="J33" i="11"/>
  <c r="K41" i="11"/>
  <c r="K39" i="11"/>
  <c r="K38" i="11"/>
  <c r="K37" i="11"/>
  <c r="K36" i="11"/>
  <c r="K35" i="11"/>
  <c r="K34" i="11"/>
  <c r="K33" i="11"/>
  <c r="J32" i="11"/>
  <c r="J31" i="11"/>
  <c r="J30" i="11"/>
  <c r="J29" i="11"/>
  <c r="J28" i="11"/>
  <c r="J27" i="11"/>
  <c r="M42" i="11"/>
  <c r="M40" i="11"/>
  <c r="O41" i="11"/>
  <c r="O39" i="11"/>
  <c r="O38" i="11"/>
  <c r="O37" i="11"/>
  <c r="O36" i="11"/>
  <c r="O35" i="11"/>
  <c r="O34" i="11"/>
  <c r="O33" i="11"/>
  <c r="K12" i="11"/>
  <c r="M12" i="11"/>
  <c r="O12" i="11"/>
  <c r="K13" i="11"/>
  <c r="M13" i="11"/>
  <c r="O13" i="11"/>
  <c r="K14" i="11"/>
  <c r="M14" i="11"/>
  <c r="O14" i="11"/>
  <c r="K15" i="11"/>
  <c r="M15" i="11"/>
  <c r="O15" i="11"/>
  <c r="K16" i="11"/>
  <c r="M16" i="11"/>
  <c r="O16" i="11"/>
  <c r="K17" i="11"/>
  <c r="M17" i="11"/>
  <c r="O17" i="11"/>
  <c r="K18" i="11"/>
  <c r="M18" i="11"/>
  <c r="O18" i="11"/>
  <c r="K19" i="11"/>
  <c r="M19" i="11"/>
  <c r="O19" i="11"/>
  <c r="K20" i="11"/>
  <c r="M20" i="11"/>
  <c r="O20" i="11"/>
  <c r="K21" i="11"/>
  <c r="M21" i="11"/>
  <c r="O21" i="11"/>
  <c r="K22" i="11"/>
  <c r="M22" i="11"/>
  <c r="O22" i="11"/>
  <c r="K23" i="11"/>
  <c r="M23" i="11"/>
  <c r="O23" i="11"/>
  <c r="K24" i="11"/>
  <c r="M24" i="11"/>
  <c r="O24" i="11"/>
  <c r="K25" i="11"/>
  <c r="M25" i="11"/>
  <c r="O25" i="11"/>
  <c r="K26" i="11"/>
  <c r="M26" i="11"/>
  <c r="M27" i="11"/>
  <c r="M28" i="11"/>
  <c r="M29" i="11"/>
  <c r="M30" i="11"/>
  <c r="M31" i="11"/>
  <c r="M32" i="11"/>
  <c r="M34" i="11"/>
  <c r="M36" i="11"/>
  <c r="M38" i="11"/>
  <c r="K40" i="11"/>
  <c r="M41" i="11"/>
  <c r="O42" i="11"/>
</calcChain>
</file>

<file path=xl/sharedStrings.xml><?xml version="1.0" encoding="utf-8"?>
<sst xmlns="http://schemas.openxmlformats.org/spreadsheetml/2006/main" count="134" uniqueCount="25">
  <si>
    <t>未満</t>
    <rPh sb="0" eb="2">
      <t>ミマン</t>
    </rPh>
    <phoneticPr fontId="3"/>
  </si>
  <si>
    <t>以上</t>
    <rPh sb="0" eb="2">
      <t>イジョウ</t>
    </rPh>
    <phoneticPr fontId="3"/>
  </si>
  <si>
    <t>《時間》</t>
    <rPh sb="1" eb="3">
      <t>ジカン</t>
    </rPh>
    <phoneticPr fontId="3"/>
  </si>
  <si>
    <t>歩</t>
  </si>
  <si>
    <t>←ポイント数→</t>
    <rPh sb="5" eb="6">
      <t>スウ</t>
    </rPh>
    <phoneticPr fontId="3"/>
  </si>
  <si>
    <t>月</t>
    <rPh sb="0" eb="1">
      <t>ツキ</t>
    </rPh>
    <phoneticPr fontId="3"/>
  </si>
  <si>
    <t>1日の歩数</t>
    <rPh sb="1" eb="2">
      <t>ニチ</t>
    </rPh>
    <rPh sb="3" eb="5">
      <t>ホスウ</t>
    </rPh>
    <phoneticPr fontId="3"/>
  </si>
  <si>
    <t>氏　　　名</t>
    <rPh sb="0" eb="1">
      <t>シ</t>
    </rPh>
    <rPh sb="4" eb="5">
      <t>メイ</t>
    </rPh>
    <phoneticPr fontId="3"/>
  </si>
  <si>
    <t>歩数</t>
    <rPh sb="0" eb="2">
      <t>ホスウ</t>
    </rPh>
    <phoneticPr fontId="3"/>
  </si>
  <si>
    <t>事業所名</t>
    <rPh sb="0" eb="3">
      <t>ジギョウショ</t>
    </rPh>
    <rPh sb="3" eb="4">
      <t>メイ</t>
    </rPh>
    <phoneticPr fontId="3"/>
  </si>
  <si>
    <t>下記のとおり、「ジョイメイトいわみウォーキングチャレンジ」に応募します。</t>
    <rPh sb="0" eb="2">
      <t>カキ</t>
    </rPh>
    <rPh sb="30" eb="32">
      <t>オウボ</t>
    </rPh>
    <phoneticPr fontId="3"/>
  </si>
  <si>
    <t>（　　　歳）</t>
    <rPh sb="4" eb="5">
      <t>サイ</t>
    </rPh>
    <phoneticPr fontId="3"/>
  </si>
  <si>
    <t xml:space="preserve"> 歩数記録表（兼応募用紙）</t>
    <rPh sb="1" eb="3">
      <t>ホスウ</t>
    </rPh>
    <rPh sb="3" eb="5">
      <t>キロク</t>
    </rPh>
    <rPh sb="5" eb="6">
      <t>ヒョウ</t>
    </rPh>
    <rPh sb="7" eb="8">
      <t>ケン</t>
    </rPh>
    <rPh sb="8" eb="10">
      <t>オウボ</t>
    </rPh>
    <rPh sb="10" eb="12">
      <t>ヨウシ</t>
    </rPh>
    <phoneticPr fontId="3"/>
  </si>
  <si>
    <t>取り組んだ感想</t>
    <rPh sb="0" eb="1">
      <t>ト</t>
    </rPh>
    <rPh sb="2" eb="3">
      <t>ク</t>
    </rPh>
    <rPh sb="5" eb="7">
      <t>カンソウ</t>
    </rPh>
    <phoneticPr fontId="3"/>
  </si>
  <si>
    <t>歩</t>
    <rPh sb="0" eb="1">
      <t>ホ</t>
    </rPh>
    <phoneticPr fontId="3"/>
  </si>
  <si>
    <t>合計</t>
    <rPh sb="0" eb="1">
      <t>ゴウ</t>
    </rPh>
    <rPh sb="1" eb="2">
      <t>ケイ</t>
    </rPh>
    <phoneticPr fontId="3"/>
  </si>
  <si>
    <t>日</t>
    <rPh sb="0" eb="1">
      <t>ニチ</t>
    </rPh>
    <phoneticPr fontId="3"/>
  </si>
  <si>
    <t>達成日</t>
    <rPh sb="0" eb="2">
      <t>タッセイ</t>
    </rPh>
    <rPh sb="2" eb="3">
      <t>ビ</t>
    </rPh>
    <phoneticPr fontId="3"/>
  </si>
  <si>
    <t>佐藤　太郎（　25歳）</t>
    <rPh sb="0" eb="2">
      <t>サトウ</t>
    </rPh>
    <rPh sb="3" eb="5">
      <t>タロウ</t>
    </rPh>
    <rPh sb="9" eb="10">
      <t>サイ</t>
    </rPh>
    <phoneticPr fontId="3"/>
  </si>
  <si>
    <t>毎日どれだけ自分が歩いていないかを実感することができました。</t>
    <rPh sb="0" eb="2">
      <t>マイニチ</t>
    </rPh>
    <rPh sb="6" eb="8">
      <t>ジブン</t>
    </rPh>
    <rPh sb="9" eb="10">
      <t>アル</t>
    </rPh>
    <rPh sb="17" eb="19">
      <t>ジッカン</t>
    </rPh>
    <phoneticPr fontId="3"/>
  </si>
  <si>
    <t>事業所コード（6ケタ）</t>
    <rPh sb="0" eb="3">
      <t>ジギョウショ</t>
    </rPh>
    <phoneticPr fontId="3"/>
  </si>
  <si>
    <t>会員コード（4ケタ）</t>
    <rPh sb="0" eb="2">
      <t>カイイン</t>
    </rPh>
    <phoneticPr fontId="3"/>
  </si>
  <si>
    <t>000256</t>
    <phoneticPr fontId="3"/>
  </si>
  <si>
    <t>0045</t>
    <phoneticPr fontId="3"/>
  </si>
  <si>
    <t>一般財団法人島根県西部勤労者共済会</t>
    <rPh sb="0" eb="2">
      <t>イッパン</t>
    </rPh>
    <rPh sb="2" eb="6">
      <t>ザイダンホウジン</t>
    </rPh>
    <rPh sb="6" eb="9">
      <t>シマネケン</t>
    </rPh>
    <rPh sb="9" eb="11">
      <t>セイブ</t>
    </rPh>
    <rPh sb="11" eb="17">
      <t>キンロウシャキョウサイカイ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</si>
</sst>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人&quot;"/>
    <numFmt numFmtId="177" formatCode="0&quot;年&quot;"/>
    <numFmt numFmtId="178" formatCode="&quot;～&quot;#,##0"/>
    <numFmt numFmtId="179" formatCode="0&quot;日&quot;"/>
    <numFmt numFmtId="180" formatCode="\(aaa\)"/>
    <numFmt numFmtId="181" formatCode="0&quot;月&quot;"/>
    <numFmt numFmtId="182" formatCode="0_);[Red]\(0\)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dotted">
        <color indexed="64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8">
    <xf numFmtId="0" fontId="0" fillId="0" borderId="0" xfId="0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 shrinkToFit="1"/>
    </xf>
    <xf numFmtId="57" fontId="5" fillId="0" borderId="0" xfId="0" applyNumberFormat="1" applyFont="1" applyAlignment="1">
      <alignment vertical="top" shrinkToFit="1"/>
    </xf>
    <xf numFmtId="176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shrinkToFit="1"/>
    </xf>
    <xf numFmtId="0" fontId="0" fillId="3" borderId="0" xfId="0" applyFill="1"/>
    <xf numFmtId="0" fontId="4" fillId="3" borderId="2" xfId="0" applyFont="1" applyFill="1" applyBorder="1" applyAlignment="1">
      <alignment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 shrinkToFit="1"/>
    </xf>
    <xf numFmtId="0" fontId="4" fillId="3" borderId="0" xfId="0" applyFont="1" applyFill="1" applyAlignment="1">
      <alignment horizontal="center" vertical="center"/>
    </xf>
    <xf numFmtId="178" fontId="4" fillId="3" borderId="6" xfId="0" applyNumberFormat="1" applyFont="1" applyFill="1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/>
    </xf>
    <xf numFmtId="38" fontId="4" fillId="0" borderId="0" xfId="1" applyFont="1" applyAlignment="1" applyProtection="1">
      <alignment vertical="center"/>
    </xf>
    <xf numFmtId="0" fontId="13" fillId="0" borderId="0" xfId="0" applyFont="1" applyAlignment="1">
      <alignment horizontal="left" vertical="center" shrinkToFit="1"/>
    </xf>
    <xf numFmtId="0" fontId="14" fillId="0" borderId="0" xfId="0" applyFont="1"/>
    <xf numFmtId="0" fontId="4" fillId="0" borderId="0" xfId="0" applyFont="1"/>
    <xf numFmtId="178" fontId="4" fillId="3" borderId="6" xfId="1" applyNumberFormat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9" fillId="2" borderId="14" xfId="1" applyFont="1" applyFill="1" applyBorder="1" applyAlignment="1" applyProtection="1">
      <alignment vertical="center"/>
      <protection locked="0"/>
    </xf>
    <xf numFmtId="38" fontId="9" fillId="2" borderId="13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9" fontId="9" fillId="4" borderId="3" xfId="0" applyNumberFormat="1" applyFont="1" applyFill="1" applyBorder="1" applyAlignment="1">
      <alignment horizontal="right" vertical="center"/>
    </xf>
    <xf numFmtId="180" fontId="9" fillId="4" borderId="5" xfId="0" applyNumberFormat="1" applyFont="1" applyFill="1" applyBorder="1" applyAlignment="1">
      <alignment horizontal="center" vertical="center"/>
    </xf>
    <xf numFmtId="179" fontId="9" fillId="4" borderId="9" xfId="0" applyNumberFormat="1" applyFont="1" applyFill="1" applyBorder="1" applyAlignment="1">
      <alignment horizontal="right" vertical="center"/>
    </xf>
    <xf numFmtId="180" fontId="9" fillId="4" borderId="12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5" xfId="0" applyFont="1" applyFill="1" applyBorder="1" applyAlignment="1" applyProtection="1">
      <alignment vertical="center"/>
      <protection locked="0"/>
    </xf>
    <xf numFmtId="182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3" xfId="0" applyFont="1" applyFill="1" applyBorder="1" applyAlignment="1" applyProtection="1">
      <alignment vertical="center"/>
      <protection locked="0"/>
    </xf>
    <xf numFmtId="0" fontId="4" fillId="0" borderId="2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1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0" xfId="0" applyNumberFormat="1" applyFont="1" applyFill="1" applyAlignment="1" applyProtection="1">
      <alignment horizontal="right" vertical="center" shrinkToFit="1"/>
      <protection locked="0"/>
    </xf>
    <xf numFmtId="49" fontId="12" fillId="2" borderId="22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0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4" borderId="3" xfId="0" applyNumberFormat="1" applyFont="1" applyFill="1" applyBorder="1" applyAlignment="1" applyProtection="1">
      <alignment horizontal="right" vertical="center"/>
      <protection locked="0"/>
    </xf>
    <xf numFmtId="177" fontId="7" fillId="4" borderId="4" xfId="0" applyNumberFormat="1" applyFont="1" applyFill="1" applyBorder="1" applyAlignment="1" applyProtection="1">
      <alignment horizontal="right" vertical="center"/>
      <protection locked="0"/>
    </xf>
    <xf numFmtId="181" fontId="7" fillId="4" borderId="3" xfId="0" applyNumberFormat="1" applyFont="1" applyFill="1" applyBorder="1" applyAlignment="1" applyProtection="1">
      <alignment horizontal="right" vertical="center"/>
      <protection locked="0"/>
    </xf>
    <xf numFmtId="181" fontId="7" fillId="4" borderId="5" xfId="0" applyNumberFormat="1" applyFont="1" applyFill="1" applyBorder="1" applyAlignment="1" applyProtection="1">
      <alignment horizontal="right" vertical="center"/>
      <protection locked="0"/>
    </xf>
    <xf numFmtId="38" fontId="9" fillId="4" borderId="16" xfId="1" applyFont="1" applyFill="1" applyBorder="1" applyAlignment="1" applyProtection="1">
      <alignment horizontal="center" vertical="center" shrinkToFit="1"/>
    </xf>
    <xf numFmtId="38" fontId="9" fillId="4" borderId="17" xfId="1" applyFont="1" applyFill="1" applyBorder="1" applyAlignment="1" applyProtection="1">
      <alignment horizontal="center" vertical="center" shrinkToFi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81" fontId="7" fillId="4" borderId="7" xfId="0" applyNumberFormat="1" applyFont="1" applyFill="1" applyBorder="1" applyAlignment="1" applyProtection="1">
      <alignment horizontal="right" vertical="center"/>
      <protection locked="0"/>
    </xf>
    <xf numFmtId="181" fontId="7" fillId="4" borderId="8" xfId="0" applyNumberFormat="1" applyFont="1" applyFill="1" applyBorder="1" applyAlignment="1" applyProtection="1">
      <alignment horizontal="right" vertical="center"/>
      <protection locked="0"/>
    </xf>
    <xf numFmtId="38" fontId="9" fillId="4" borderId="3" xfId="1" applyFont="1" applyFill="1" applyBorder="1" applyAlignment="1" applyProtection="1">
      <alignment horizontal="center" vertical="center" shrinkToFit="1"/>
    </xf>
    <xf numFmtId="38" fontId="9" fillId="4" borderId="5" xfId="1" applyFont="1" applyFill="1" applyBorder="1" applyAlignment="1" applyProtection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49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1" xfId="0" applyNumberFormat="1" applyFont="1" applyFill="1" applyBorder="1" applyAlignment="1" applyProtection="1">
      <alignment horizontal="right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CB2EC"/>
      <color rgb="FFFDCFF3"/>
      <color rgb="FFF977DD"/>
      <color rgb="FF00D0FA"/>
      <color rgb="FFFFCC00"/>
      <color rgb="FF00DCFA"/>
      <color rgb="FFFFFFCC"/>
      <color rgb="FFFFFCF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'記録表(入力用)'!$AE$14:$AE$30</c:f>
              <c:strCache>
                <c:ptCount val="17"/>
                <c:pt idx="0">
                  <c:v>15日</c:v>
                </c:pt>
                <c:pt idx="1">
                  <c:v>16日</c:v>
                </c:pt>
                <c:pt idx="2">
                  <c:v>17日</c:v>
                </c:pt>
                <c:pt idx="3">
                  <c:v>18日</c:v>
                </c:pt>
                <c:pt idx="4">
                  <c:v>19日</c:v>
                </c:pt>
                <c:pt idx="5">
                  <c:v>20日</c:v>
                </c:pt>
                <c:pt idx="6">
                  <c:v>21日</c:v>
                </c:pt>
                <c:pt idx="7">
                  <c:v>22日</c:v>
                </c:pt>
                <c:pt idx="8">
                  <c:v>23日</c:v>
                </c:pt>
                <c:pt idx="9">
                  <c:v>24日</c:v>
                </c:pt>
                <c:pt idx="10">
                  <c:v>25日</c:v>
                </c:pt>
                <c:pt idx="11">
                  <c:v>26日</c:v>
                </c:pt>
                <c:pt idx="12">
                  <c:v>27日</c:v>
                </c:pt>
                <c:pt idx="13">
                  <c:v>28日</c:v>
                </c:pt>
                <c:pt idx="14">
                  <c:v>29日</c:v>
                </c:pt>
                <c:pt idx="15">
                  <c:v>30日</c:v>
                </c:pt>
                <c:pt idx="16">
                  <c:v>31日</c:v>
                </c:pt>
              </c:strCache>
            </c:strRef>
          </c:tx>
          <c:spPr>
            <a:solidFill>
              <a:srgbClr val="FCB2EC"/>
            </a:solidFill>
            <a:ln w="0">
              <a:noFill/>
            </a:ln>
            <a:effectLst/>
          </c:spPr>
          <c:invertIfNegative val="0"/>
          <c:cat>
            <c:numRef>
              <c:f>'記録表(入力用)'!$AE$14:$AE$30</c:f>
              <c:numCache>
                <c:formatCode>0"日"</c:formatCode>
                <c:ptCount val="1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</c:numCache>
            </c:numRef>
          </c:cat>
          <c:val>
            <c:numRef>
              <c:f>'記録表(入力用)'!$AG$14:$AG$30</c:f>
              <c:numCache>
                <c:formatCode>#,##0_);[Red]\(#,##0\)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3E9E-4DBC-ADFB-B489C8C29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62363960"/>
        <c:axId val="562363240"/>
      </c:barChart>
      <c:dateAx>
        <c:axId val="562363960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63240"/>
        <c:crosses val="autoZero"/>
        <c:auto val="0"/>
        <c:lblOffset val="100"/>
        <c:baseTimeUnit val="days"/>
      </c:dateAx>
      <c:valAx>
        <c:axId val="56236324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6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829794405123021E-2"/>
          <c:y val="1.7573152282203609E-2"/>
          <c:w val="0.97705602300944083"/>
          <c:h val="0.93757368918437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'記録表(入力用)'!$AI$14:$AI$28</c:f>
              <c:strCache>
                <c:ptCount val="15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</c:strCache>
            </c:strRef>
          </c:tx>
          <c:spPr>
            <a:solidFill>
              <a:srgbClr val="FCB2EC"/>
            </a:solidFill>
            <a:ln>
              <a:noFill/>
            </a:ln>
            <a:effectLst/>
          </c:spPr>
          <c:invertIfNegative val="0"/>
          <c:cat>
            <c:numRef>
              <c:f>'記録表(入力用)'!$AI$14:$AI$28</c:f>
              <c:numCache>
                <c:formatCode>0"日"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'記録表(入力用)'!$AK$14:$AK$28</c:f>
              <c:numCache>
                <c:formatCode>#,##0_);[Red]\(#,##0\)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12ED-408B-B805-0C36086AD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62363960"/>
        <c:axId val="562363240"/>
      </c:barChart>
      <c:catAx>
        <c:axId val="562363960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63240"/>
        <c:crosses val="autoZero"/>
        <c:auto val="1"/>
        <c:lblAlgn val="ctr"/>
        <c:lblOffset val="100"/>
        <c:noMultiLvlLbl val="0"/>
      </c:catAx>
      <c:valAx>
        <c:axId val="562363240"/>
        <c:scaling>
          <c:orientation val="minMax"/>
          <c:max val="12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crossAx val="56236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829794405123021E-2"/>
          <c:y val="1.7573152282203609E-2"/>
          <c:w val="0.97705602300944083"/>
          <c:h val="0.93757368918437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'記録表(見本)'!$AI$14:$AI$28</c:f>
              <c:strCache>
                <c:ptCount val="15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</c:strCache>
            </c:strRef>
          </c:tx>
          <c:spPr>
            <a:solidFill>
              <a:srgbClr val="FCB2EC"/>
            </a:solidFill>
            <a:ln>
              <a:noFill/>
            </a:ln>
            <a:effectLst/>
          </c:spPr>
          <c:invertIfNegative val="0"/>
          <c:cat>
            <c:numRef>
              <c:f>'記録表(見本)'!$AI$14:$AI$28</c:f>
              <c:numCache>
                <c:formatCode>0"日"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'記録表(見本)'!$AK$14:$AK$28</c:f>
              <c:numCache>
                <c:formatCode>#,##0_);[Red]\(#,##0\)</c:formatCode>
                <c:ptCount val="15"/>
                <c:pt idx="0">
                  <c:v>4343</c:v>
                </c:pt>
                <c:pt idx="1">
                  <c:v>3434</c:v>
                </c:pt>
                <c:pt idx="2">
                  <c:v>1221</c:v>
                </c:pt>
                <c:pt idx="3">
                  <c:v>5454</c:v>
                </c:pt>
                <c:pt idx="4">
                  <c:v>5454</c:v>
                </c:pt>
                <c:pt idx="5">
                  <c:v>5454</c:v>
                </c:pt>
                <c:pt idx="6">
                  <c:v>212</c:v>
                </c:pt>
                <c:pt idx="7">
                  <c:v>5555</c:v>
                </c:pt>
                <c:pt idx="8">
                  <c:v>6161</c:v>
                </c:pt>
                <c:pt idx="9">
                  <c:v>6161</c:v>
                </c:pt>
                <c:pt idx="10">
                  <c:v>1616</c:v>
                </c:pt>
                <c:pt idx="11">
                  <c:v>4443</c:v>
                </c:pt>
                <c:pt idx="12">
                  <c:v>3332</c:v>
                </c:pt>
                <c:pt idx="13">
                  <c:v>2223</c:v>
                </c:pt>
                <c:pt idx="14">
                  <c:v>2322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9-4D1B-A6F7-C2CE94620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62363960"/>
        <c:axId val="562363240"/>
      </c:barChart>
      <c:catAx>
        <c:axId val="562363960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63240"/>
        <c:crosses val="autoZero"/>
        <c:auto val="1"/>
        <c:lblAlgn val="ctr"/>
        <c:lblOffset val="100"/>
        <c:noMultiLvlLbl val="0"/>
      </c:catAx>
      <c:valAx>
        <c:axId val="562363240"/>
        <c:scaling>
          <c:orientation val="minMax"/>
          <c:max val="12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crossAx val="56236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'記録表(見本)'!$AE$14:$AE$30</c:f>
              <c:strCache>
                <c:ptCount val="17"/>
                <c:pt idx="0">
                  <c:v>15日</c:v>
                </c:pt>
                <c:pt idx="1">
                  <c:v>16日</c:v>
                </c:pt>
                <c:pt idx="2">
                  <c:v>17日</c:v>
                </c:pt>
                <c:pt idx="3">
                  <c:v>18日</c:v>
                </c:pt>
                <c:pt idx="4">
                  <c:v>19日</c:v>
                </c:pt>
                <c:pt idx="5">
                  <c:v>20日</c:v>
                </c:pt>
                <c:pt idx="6">
                  <c:v>21日</c:v>
                </c:pt>
                <c:pt idx="7">
                  <c:v>22日</c:v>
                </c:pt>
                <c:pt idx="8">
                  <c:v>23日</c:v>
                </c:pt>
                <c:pt idx="9">
                  <c:v>24日</c:v>
                </c:pt>
                <c:pt idx="10">
                  <c:v>25日</c:v>
                </c:pt>
                <c:pt idx="11">
                  <c:v>26日</c:v>
                </c:pt>
                <c:pt idx="12">
                  <c:v>27日</c:v>
                </c:pt>
                <c:pt idx="13">
                  <c:v>28日</c:v>
                </c:pt>
                <c:pt idx="14">
                  <c:v>29日</c:v>
                </c:pt>
                <c:pt idx="15">
                  <c:v>30日</c:v>
                </c:pt>
                <c:pt idx="16">
                  <c:v>31日</c:v>
                </c:pt>
              </c:strCache>
            </c:strRef>
          </c:tx>
          <c:spPr>
            <a:solidFill>
              <a:srgbClr val="FCB2EC"/>
            </a:solidFill>
            <a:ln>
              <a:noFill/>
            </a:ln>
            <a:effectLst/>
          </c:spPr>
          <c:invertIfNegative val="0"/>
          <c:cat>
            <c:numRef>
              <c:f>'記録表(見本)'!$AE$14:$AE$30</c:f>
              <c:numCache>
                <c:formatCode>0"日"</c:formatCode>
                <c:ptCount val="1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</c:numCache>
            </c:numRef>
          </c:cat>
          <c:val>
            <c:numRef>
              <c:f>'記録表(見本)'!$AG$14:$AG$30</c:f>
              <c:numCache>
                <c:formatCode>#,##0_);[Red]\(#,##0\)</c:formatCode>
                <c:ptCount val="17"/>
                <c:pt idx="0">
                  <c:v>5555</c:v>
                </c:pt>
                <c:pt idx="1">
                  <c:v>5</c:v>
                </c:pt>
                <c:pt idx="2">
                  <c:v>50</c:v>
                </c:pt>
                <c:pt idx="3">
                  <c:v>22</c:v>
                </c:pt>
                <c:pt idx="4">
                  <c:v>222</c:v>
                </c:pt>
                <c:pt idx="5">
                  <c:v>9859</c:v>
                </c:pt>
                <c:pt idx="6">
                  <c:v>9999</c:v>
                </c:pt>
                <c:pt idx="7">
                  <c:v>55</c:v>
                </c:pt>
                <c:pt idx="8">
                  <c:v>55</c:v>
                </c:pt>
                <c:pt idx="9">
                  <c:v>8888</c:v>
                </c:pt>
                <c:pt idx="10">
                  <c:v>55</c:v>
                </c:pt>
                <c:pt idx="11">
                  <c:v>5565</c:v>
                </c:pt>
                <c:pt idx="12">
                  <c:v>4066</c:v>
                </c:pt>
                <c:pt idx="13">
                  <c:v>4444</c:v>
                </c:pt>
                <c:pt idx="14">
                  <c:v>5555</c:v>
                </c:pt>
                <c:pt idx="15">
                  <c:v>5661</c:v>
                </c:pt>
                <c:pt idx="16">
                  <c:v>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5-4066-B94A-972CE4934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62363960"/>
        <c:axId val="562363240"/>
      </c:barChart>
      <c:catAx>
        <c:axId val="562363960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63240"/>
        <c:crosses val="autoZero"/>
        <c:auto val="1"/>
        <c:lblAlgn val="ctr"/>
        <c:lblOffset val="100"/>
        <c:noMultiLvlLbl val="0"/>
      </c:catAx>
      <c:valAx>
        <c:axId val="562363240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6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679260</xdr:colOff>
      <xdr:row>2</xdr:row>
      <xdr:rowOff>260963</xdr:rowOff>
    </xdr:from>
    <xdr:to>
      <xdr:col>40</xdr:col>
      <xdr:colOff>958598</xdr:colOff>
      <xdr:row>6</xdr:row>
      <xdr:rowOff>192189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5943683" y="700578"/>
          <a:ext cx="1060877" cy="1054688"/>
        </a:xfrm>
        <a:prstGeom prst="ellips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805964</xdr:colOff>
      <xdr:row>16</xdr:row>
      <xdr:rowOff>110182</xdr:rowOff>
    </xdr:from>
    <xdr:to>
      <xdr:col>68</xdr:col>
      <xdr:colOff>213462</xdr:colOff>
      <xdr:row>16</xdr:row>
      <xdr:rowOff>110182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6851926" y="4433067"/>
          <a:ext cx="17944613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805964</xdr:colOff>
      <xdr:row>19</xdr:row>
      <xdr:rowOff>104530</xdr:rowOff>
    </xdr:from>
    <xdr:to>
      <xdr:col>68</xdr:col>
      <xdr:colOff>207112</xdr:colOff>
      <xdr:row>19</xdr:row>
      <xdr:rowOff>104530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6851926" y="5086838"/>
          <a:ext cx="17938263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795497</xdr:colOff>
      <xdr:row>22</xdr:row>
      <xdr:rowOff>80387</xdr:rowOff>
    </xdr:from>
    <xdr:to>
      <xdr:col>68</xdr:col>
      <xdr:colOff>237396</xdr:colOff>
      <xdr:row>22</xdr:row>
      <xdr:rowOff>80387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6841459" y="5722118"/>
          <a:ext cx="17979014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795497</xdr:colOff>
      <xdr:row>25</xdr:row>
      <xdr:rowOff>67408</xdr:rowOff>
    </xdr:from>
    <xdr:to>
      <xdr:col>68</xdr:col>
      <xdr:colOff>243258</xdr:colOff>
      <xdr:row>25</xdr:row>
      <xdr:rowOff>67408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6841459" y="6368562"/>
          <a:ext cx="1798487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816431</xdr:colOff>
      <xdr:row>28</xdr:row>
      <xdr:rowOff>56871</xdr:rowOff>
    </xdr:from>
    <xdr:to>
      <xdr:col>68</xdr:col>
      <xdr:colOff>256447</xdr:colOff>
      <xdr:row>28</xdr:row>
      <xdr:rowOff>56871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6862393" y="7017448"/>
          <a:ext cx="17977131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785030</xdr:colOff>
      <xdr:row>39</xdr:row>
      <xdr:rowOff>191687</xdr:rowOff>
    </xdr:from>
    <xdr:to>
      <xdr:col>68</xdr:col>
      <xdr:colOff>286243</xdr:colOff>
      <xdr:row>39</xdr:row>
      <xdr:rowOff>191687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6830992" y="9570149"/>
          <a:ext cx="18038328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785030</xdr:colOff>
      <xdr:row>36</xdr:row>
      <xdr:rowOff>204666</xdr:rowOff>
    </xdr:from>
    <xdr:to>
      <xdr:col>68</xdr:col>
      <xdr:colOff>265727</xdr:colOff>
      <xdr:row>36</xdr:row>
      <xdr:rowOff>204666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6830992" y="8923704"/>
          <a:ext cx="18017812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785030</xdr:colOff>
      <xdr:row>34</xdr:row>
      <xdr:rowOff>9281</xdr:rowOff>
    </xdr:from>
    <xdr:to>
      <xdr:col>68</xdr:col>
      <xdr:colOff>268169</xdr:colOff>
      <xdr:row>34</xdr:row>
      <xdr:rowOff>9281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6830992" y="8288704"/>
          <a:ext cx="18020254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0</xdr:rowOff>
    </xdr:from>
    <xdr:to>
      <xdr:col>24</xdr:col>
      <xdr:colOff>194387</xdr:colOff>
      <xdr:row>9</xdr:row>
      <xdr:rowOff>0</xdr:rowOff>
    </xdr:to>
    <xdr:sp macro="" textlink="">
      <xdr:nvSpPr>
        <xdr:cNvPr id="18" name="下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7285903" y="11220703"/>
          <a:ext cx="175419" cy="201191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126203</xdr:colOff>
      <xdr:row>30</xdr:row>
      <xdr:rowOff>214211</xdr:rowOff>
    </xdr:from>
    <xdr:to>
      <xdr:col>28</xdr:col>
      <xdr:colOff>321311</xdr:colOff>
      <xdr:row>37</xdr:row>
      <xdr:rowOff>82192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9407" y="7029281"/>
          <a:ext cx="6165003" cy="137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3000"/>
            </a:lnSpc>
          </a:pP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１日</a:t>
          </a:r>
          <a:r>
            <a:rPr kumimoji="1" lang="ja-JP" altLang="en-US" sz="16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８，０００</a:t>
          </a: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歩以上歩くことで、生活習慣病・死亡リスクの低下に繋がることが確認されています。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3000"/>
            </a:lnSpc>
          </a:pP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この機会にチャレンジに参加して健康な身体を目指しましょう！</a:t>
          </a:r>
        </a:p>
      </xdr:txBody>
    </xdr:sp>
    <xdr:clientData/>
  </xdr:twoCellAnchor>
  <xdr:twoCellAnchor>
    <xdr:from>
      <xdr:col>1</xdr:col>
      <xdr:colOff>78073</xdr:colOff>
      <xdr:row>25</xdr:row>
      <xdr:rowOff>130185</xdr:rowOff>
    </xdr:from>
    <xdr:to>
      <xdr:col>7</xdr:col>
      <xdr:colOff>546517</xdr:colOff>
      <xdr:row>31</xdr:row>
      <xdr:rowOff>196391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96099" y="5978869"/>
          <a:ext cx="4378707" cy="136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4/15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（火）　　　</a:t>
          </a: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5/15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（木）</a:t>
          </a:r>
          <a:endParaRPr lang="ja-JP" altLang="ja-JP" sz="28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202990</xdr:colOff>
      <xdr:row>22</xdr:row>
      <xdr:rowOff>150839</xdr:rowOff>
    </xdr:from>
    <xdr:to>
      <xdr:col>4</xdr:col>
      <xdr:colOff>232316</xdr:colOff>
      <xdr:row>25</xdr:row>
      <xdr:rowOff>135224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pSpPr/>
      </xdr:nvGrpSpPr>
      <xdr:grpSpPr>
        <a:xfrm>
          <a:off x="721262" y="5683743"/>
          <a:ext cx="2060392" cy="614716"/>
          <a:chOff x="6870492" y="6495738"/>
          <a:chExt cx="2435901" cy="874426"/>
        </a:xfrm>
        <a:solidFill>
          <a:srgbClr val="FCB2EC"/>
        </a:solidFill>
      </xdr:grpSpPr>
      <xdr:sp macro="" textlink="">
        <xdr:nvSpPr>
          <xdr:cNvPr id="66" name="四角形: 角を丸くする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 txBox="1"/>
        </xdr:nvSpPr>
        <xdr:spPr>
          <a:xfrm>
            <a:off x="6983933" y="6495738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18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チャレンジ期間</a:t>
            </a:r>
          </a:p>
        </xdr:txBody>
      </xdr:sp>
    </xdr:grpSp>
    <xdr:clientData/>
  </xdr:twoCellAnchor>
  <xdr:twoCellAnchor>
    <xdr:from>
      <xdr:col>4</xdr:col>
      <xdr:colOff>123839</xdr:colOff>
      <xdr:row>27</xdr:row>
      <xdr:rowOff>187820</xdr:rowOff>
    </xdr:from>
    <xdr:to>
      <xdr:col>4</xdr:col>
      <xdr:colOff>342724</xdr:colOff>
      <xdr:row>29</xdr:row>
      <xdr:rowOff>32310</xdr:rowOff>
    </xdr:to>
    <xdr:sp macro="" textlink="">
      <xdr:nvSpPr>
        <xdr:cNvPr id="69" name="二等辺三角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 rot="5400000">
          <a:off x="2658748" y="6386397"/>
          <a:ext cx="273786" cy="218885"/>
        </a:xfrm>
        <a:prstGeom prst="triangl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770114</xdr:colOff>
      <xdr:row>31</xdr:row>
      <xdr:rowOff>38076</xdr:rowOff>
    </xdr:from>
    <xdr:to>
      <xdr:col>68</xdr:col>
      <xdr:colOff>271644</xdr:colOff>
      <xdr:row>31</xdr:row>
      <xdr:rowOff>38076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6816076" y="7658076"/>
          <a:ext cx="18038645" cy="0"/>
        </a:xfrm>
        <a:prstGeom prst="line">
          <a:avLst/>
        </a:prstGeom>
        <a:ln w="12700" cmpd="sng">
          <a:solidFill>
            <a:srgbClr val="FFC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279334</xdr:colOff>
      <xdr:row>13</xdr:row>
      <xdr:rowOff>2</xdr:rowOff>
    </xdr:from>
    <xdr:to>
      <xdr:col>54</xdr:col>
      <xdr:colOff>454930</xdr:colOff>
      <xdr:row>44</xdr:row>
      <xdr:rowOff>20685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169584</xdr:colOff>
      <xdr:row>12</xdr:row>
      <xdr:rowOff>199643</xdr:rowOff>
    </xdr:from>
    <xdr:to>
      <xdr:col>68</xdr:col>
      <xdr:colOff>393258</xdr:colOff>
      <xdr:row>44</xdr:row>
      <xdr:rowOff>3539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43</xdr:col>
      <xdr:colOff>626464</xdr:colOff>
      <xdr:row>1</xdr:row>
      <xdr:rowOff>26097</xdr:rowOff>
    </xdr:from>
    <xdr:to>
      <xdr:col>47</xdr:col>
      <xdr:colOff>245754</xdr:colOff>
      <xdr:row>8</xdr:row>
      <xdr:rowOff>311958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964" y="245905"/>
          <a:ext cx="2256982" cy="2239707"/>
        </a:xfrm>
        <a:prstGeom prst="rect">
          <a:avLst/>
        </a:prstGeom>
      </xdr:spPr>
    </xdr:pic>
    <xdr:clientData/>
  </xdr:twoCellAnchor>
  <xdr:twoCellAnchor>
    <xdr:from>
      <xdr:col>40</xdr:col>
      <xdr:colOff>112491</xdr:colOff>
      <xdr:row>3</xdr:row>
      <xdr:rowOff>166717</xdr:rowOff>
    </xdr:from>
    <xdr:to>
      <xdr:col>44</xdr:col>
      <xdr:colOff>622597</xdr:colOff>
      <xdr:row>5</xdr:row>
      <xdr:rowOff>207184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158453" y="997102"/>
          <a:ext cx="3221067" cy="480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日本人の</a:t>
          </a:r>
          <a:r>
            <a:rPr kumimoji="1" lang="en-US" altLang="ja-JP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日の平均的な歩数は</a:t>
          </a:r>
        </a:p>
      </xdr:txBody>
    </xdr:sp>
    <xdr:clientData/>
  </xdr:twoCellAnchor>
  <xdr:twoCellAnchor>
    <xdr:from>
      <xdr:col>40</xdr:col>
      <xdr:colOff>171510</xdr:colOff>
      <xdr:row>6</xdr:row>
      <xdr:rowOff>179349</xdr:rowOff>
    </xdr:from>
    <xdr:to>
      <xdr:col>40</xdr:col>
      <xdr:colOff>935257</xdr:colOff>
      <xdr:row>8</xdr:row>
      <xdr:rowOff>21615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217472" y="1742426"/>
          <a:ext cx="763747" cy="452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男性</a:t>
          </a:r>
        </a:p>
      </xdr:txBody>
    </xdr:sp>
    <xdr:clientData/>
  </xdr:twoCellAnchor>
  <xdr:twoCellAnchor>
    <xdr:from>
      <xdr:col>40</xdr:col>
      <xdr:colOff>137141</xdr:colOff>
      <xdr:row>8</xdr:row>
      <xdr:rowOff>115048</xdr:rowOff>
    </xdr:from>
    <xdr:to>
      <xdr:col>40</xdr:col>
      <xdr:colOff>891363</xdr:colOff>
      <xdr:row>10</xdr:row>
      <xdr:rowOff>132824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6183103" y="2288702"/>
          <a:ext cx="754222" cy="897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女性</a:t>
          </a:r>
        </a:p>
      </xdr:txBody>
    </xdr:sp>
    <xdr:clientData/>
  </xdr:twoCellAnchor>
  <xdr:twoCellAnchor>
    <xdr:from>
      <xdr:col>40</xdr:col>
      <xdr:colOff>740539</xdr:colOff>
      <xdr:row>5</xdr:row>
      <xdr:rowOff>173719</xdr:rowOff>
    </xdr:from>
    <xdr:to>
      <xdr:col>43</xdr:col>
      <xdr:colOff>650800</xdr:colOff>
      <xdr:row>8</xdr:row>
      <xdr:rowOff>78546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786501" y="1443719"/>
          <a:ext cx="1961799" cy="808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4400" b="0" spc="0" baseline="0">
              <a:solidFill>
                <a:schemeClr val="tx1"/>
              </a:solidFill>
              <a:latin typeface="+mj-ea"/>
              <a:ea typeface="+mj-ea"/>
            </a:rPr>
            <a:t>7,864</a:t>
          </a:r>
          <a:endParaRPr kumimoji="1" lang="ja-JP" altLang="en-US" sz="4400" b="0" spc="0" baseline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40</xdr:col>
      <xdr:colOff>762199</xdr:colOff>
      <xdr:row>7</xdr:row>
      <xdr:rowOff>152401</xdr:rowOff>
    </xdr:from>
    <xdr:to>
      <xdr:col>44</xdr:col>
      <xdr:colOff>13037</xdr:colOff>
      <xdr:row>11</xdr:row>
      <xdr:rowOff>21667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808161" y="2008555"/>
          <a:ext cx="1961799" cy="1236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4400" b="0" spc="0" baseline="0">
              <a:solidFill>
                <a:schemeClr val="tx1"/>
              </a:solidFill>
              <a:latin typeface="+mj-ea"/>
              <a:ea typeface="+mj-ea"/>
            </a:rPr>
            <a:t>6,685</a:t>
          </a:r>
          <a:endParaRPr kumimoji="1" lang="ja-JP" altLang="en-US" sz="4400" b="0" spc="0" baseline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43</xdr:col>
      <xdr:colOff>377599</xdr:colOff>
      <xdr:row>6</xdr:row>
      <xdr:rowOff>163660</xdr:rowOff>
    </xdr:from>
    <xdr:to>
      <xdr:col>44</xdr:col>
      <xdr:colOff>485700</xdr:colOff>
      <xdr:row>8</xdr:row>
      <xdr:rowOff>5926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8475099" y="1726737"/>
          <a:ext cx="767524" cy="452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</a:t>
          </a:r>
        </a:p>
      </xdr:txBody>
    </xdr:sp>
    <xdr:clientData/>
  </xdr:twoCellAnchor>
  <xdr:twoCellAnchor>
    <xdr:from>
      <xdr:col>43</xdr:col>
      <xdr:colOff>371437</xdr:colOff>
      <xdr:row>8</xdr:row>
      <xdr:rowOff>93416</xdr:rowOff>
    </xdr:from>
    <xdr:to>
      <xdr:col>44</xdr:col>
      <xdr:colOff>470013</xdr:colOff>
      <xdr:row>10</xdr:row>
      <xdr:rowOff>111192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8468937" y="2267070"/>
          <a:ext cx="757999" cy="897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</a:t>
          </a:r>
        </a:p>
      </xdr:txBody>
    </xdr:sp>
    <xdr:clientData/>
  </xdr:twoCellAnchor>
  <xdr:twoCellAnchor>
    <xdr:from>
      <xdr:col>1</xdr:col>
      <xdr:colOff>377032</xdr:colOff>
      <xdr:row>38</xdr:row>
      <xdr:rowOff>124898</xdr:rowOff>
    </xdr:from>
    <xdr:to>
      <xdr:col>4</xdr:col>
      <xdr:colOff>133072</xdr:colOff>
      <xdr:row>45</xdr:row>
      <xdr:rowOff>45522</xdr:rowOff>
    </xdr:to>
    <xdr:sp macro="" textlink="AK30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95304" y="9019567"/>
          <a:ext cx="1787106" cy="1461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44F1BD-CB72-48C2-B4B5-9EF9079C580B}" type="TxLink">
            <a:rPr kumimoji="1" lang="en-US" altLang="en-US" sz="8000" b="0" i="0" u="none" strike="noStrike">
              <a:solidFill>
                <a:srgbClr val="FCB2EC"/>
              </a:solidFill>
              <a:latin typeface="Meiryo UI"/>
              <a:ea typeface="Meiryo UI"/>
            </a:rPr>
            <a:t>0 </a:t>
          </a:fld>
          <a:endParaRPr kumimoji="1" lang="ja-JP" altLang="en-US" sz="213200">
            <a:solidFill>
              <a:srgbClr val="FCB2EC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330339</xdr:colOff>
      <xdr:row>41</xdr:row>
      <xdr:rowOff>30161</xdr:rowOff>
    </xdr:from>
    <xdr:to>
      <xdr:col>5</xdr:col>
      <xdr:colOff>270808</xdr:colOff>
      <xdr:row>45</xdr:row>
      <xdr:rowOff>198437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79310" y="9555161"/>
          <a:ext cx="1187123" cy="1078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0">
              <a:solidFill>
                <a:srgbClr val="FCB2EC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</a:p>
      </xdr:txBody>
    </xdr:sp>
    <xdr:clientData/>
  </xdr:twoCellAnchor>
  <xdr:twoCellAnchor>
    <xdr:from>
      <xdr:col>4</xdr:col>
      <xdr:colOff>285471</xdr:colOff>
      <xdr:row>41</xdr:row>
      <xdr:rowOff>47344</xdr:rowOff>
    </xdr:from>
    <xdr:to>
      <xdr:col>8</xdr:col>
      <xdr:colOff>687527</xdr:colOff>
      <xdr:row>45</xdr:row>
      <xdr:rowOff>33852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34809" y="9572344"/>
          <a:ext cx="3049446" cy="896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0">
              <a:solidFill>
                <a:srgbClr val="FCB2EC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達成！</a:t>
          </a:r>
        </a:p>
      </xdr:txBody>
    </xdr:sp>
    <xdr:clientData/>
  </xdr:twoCellAnchor>
  <xdr:twoCellAnchor>
    <xdr:from>
      <xdr:col>40</xdr:col>
      <xdr:colOff>785030</xdr:colOff>
      <xdr:row>13</xdr:row>
      <xdr:rowOff>134327</xdr:rowOff>
    </xdr:from>
    <xdr:to>
      <xdr:col>68</xdr:col>
      <xdr:colOff>207600</xdr:colOff>
      <xdr:row>13</xdr:row>
      <xdr:rowOff>134327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6830992" y="3797789"/>
          <a:ext cx="17959685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3686</xdr:colOff>
      <xdr:row>19</xdr:row>
      <xdr:rowOff>10275</xdr:rowOff>
    </xdr:from>
    <xdr:to>
      <xdr:col>29</xdr:col>
      <xdr:colOff>718868</xdr:colOff>
      <xdr:row>26</xdr:row>
      <xdr:rowOff>119289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442695" y="4970464"/>
          <a:ext cx="3464852" cy="1618636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3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黄色のセルに</a:t>
          </a:r>
          <a:endParaRPr kumimoji="1" lang="en-US" altLang="ja-JP" sz="3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3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40</xdr:col>
      <xdr:colOff>318696</xdr:colOff>
      <xdr:row>30</xdr:row>
      <xdr:rowOff>118573</xdr:rowOff>
    </xdr:from>
    <xdr:to>
      <xdr:col>40</xdr:col>
      <xdr:colOff>697087</xdr:colOff>
      <xdr:row>31</xdr:row>
      <xdr:rowOff>92477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F4CE600-7EAF-CD68-F2D1-32FF311BACC3}"/>
            </a:ext>
          </a:extLst>
        </xdr:cNvPr>
        <xdr:cNvSpPr/>
      </xdr:nvSpPr>
      <xdr:spPr>
        <a:xfrm>
          <a:off x="16284977" y="7405198"/>
          <a:ext cx="378391" cy="1882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627528</xdr:colOff>
      <xdr:row>30</xdr:row>
      <xdr:rowOff>64709</xdr:rowOff>
    </xdr:from>
    <xdr:to>
      <xdr:col>40</xdr:col>
      <xdr:colOff>868619</xdr:colOff>
      <xdr:row>31</xdr:row>
      <xdr:rowOff>198317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9496331-31D5-480E-A2CD-6CFE323028D8}"/>
            </a:ext>
          </a:extLst>
        </xdr:cNvPr>
        <xdr:cNvSpPr txBox="1"/>
      </xdr:nvSpPr>
      <xdr:spPr>
        <a:xfrm>
          <a:off x="15819903" y="7351334"/>
          <a:ext cx="1014997" cy="3479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endParaRPr kumimoji="1" lang="ja-JP" altLang="en-US" sz="18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0</xdr:col>
      <xdr:colOff>434473</xdr:colOff>
      <xdr:row>5</xdr:row>
      <xdr:rowOff>16708</xdr:rowOff>
    </xdr:from>
    <xdr:to>
      <xdr:col>29</xdr:col>
      <xdr:colOff>410158</xdr:colOff>
      <xdr:row>17</xdr:row>
      <xdr:rowOff>167105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431E4E4-A4EC-9718-41BB-207F05D2B7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5" t="32895" r="12066" b="31200"/>
        <a:stretch/>
      </xdr:blipFill>
      <xdr:spPr>
        <a:xfrm>
          <a:off x="434473" y="1336840"/>
          <a:ext cx="7144501" cy="3408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481089</xdr:colOff>
      <xdr:row>32</xdr:row>
      <xdr:rowOff>108899</xdr:rowOff>
    </xdr:from>
    <xdr:to>
      <xdr:col>30</xdr:col>
      <xdr:colOff>422242</xdr:colOff>
      <xdr:row>36</xdr:row>
      <xdr:rowOff>133903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C416C1-687B-497A-8D52-6C3F58EBF6A9}"/>
            </a:ext>
          </a:extLst>
        </xdr:cNvPr>
        <xdr:cNvSpPr/>
      </xdr:nvSpPr>
      <xdr:spPr>
        <a:xfrm>
          <a:off x="7649905" y="7946136"/>
          <a:ext cx="893653" cy="893951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337341</xdr:colOff>
      <xdr:row>2</xdr:row>
      <xdr:rowOff>218287</xdr:rowOff>
    </xdr:from>
    <xdr:to>
      <xdr:col>46</xdr:col>
      <xdr:colOff>79372</xdr:colOff>
      <xdr:row>6</xdr:row>
      <xdr:rowOff>158755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336FED8-DBBB-4968-A118-D8BA9AF886CD}"/>
            </a:ext>
          </a:extLst>
        </xdr:cNvPr>
        <xdr:cNvSpPr/>
      </xdr:nvSpPr>
      <xdr:spPr>
        <a:xfrm>
          <a:off x="17601404" y="694537"/>
          <a:ext cx="1051718" cy="1051718"/>
        </a:xfrm>
        <a:prstGeom prst="ellips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103554</xdr:colOff>
      <xdr:row>16</xdr:row>
      <xdr:rowOff>120649</xdr:rowOff>
    </xdr:from>
    <xdr:to>
      <xdr:col>73</xdr:col>
      <xdr:colOff>66920</xdr:colOff>
      <xdr:row>16</xdr:row>
      <xdr:rowOff>120649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1B72024-323F-4262-847C-82A7DEEB4C01}"/>
            </a:ext>
          </a:extLst>
        </xdr:cNvPr>
        <xdr:cNvCxnSpPr/>
      </xdr:nvCxnSpPr>
      <xdr:spPr>
        <a:xfrm>
          <a:off x="27249804" y="4406899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97204</xdr:colOff>
      <xdr:row>19</xdr:row>
      <xdr:rowOff>104530</xdr:rowOff>
    </xdr:from>
    <xdr:to>
      <xdr:col>73</xdr:col>
      <xdr:colOff>60570</xdr:colOff>
      <xdr:row>19</xdr:row>
      <xdr:rowOff>104530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31E43F0-BDA8-41B8-A4F7-F48526901073}"/>
            </a:ext>
          </a:extLst>
        </xdr:cNvPr>
        <xdr:cNvCxnSpPr/>
      </xdr:nvCxnSpPr>
      <xdr:spPr>
        <a:xfrm>
          <a:off x="27243454" y="5019430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127488</xdr:colOff>
      <xdr:row>22</xdr:row>
      <xdr:rowOff>90854</xdr:rowOff>
    </xdr:from>
    <xdr:to>
      <xdr:col>73</xdr:col>
      <xdr:colOff>90854</xdr:colOff>
      <xdr:row>22</xdr:row>
      <xdr:rowOff>90854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DAD7294-48D2-4913-A099-1813D7F7392E}"/>
            </a:ext>
          </a:extLst>
        </xdr:cNvPr>
        <xdr:cNvCxnSpPr/>
      </xdr:nvCxnSpPr>
      <xdr:spPr>
        <a:xfrm>
          <a:off x="27273738" y="5634404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133350</xdr:colOff>
      <xdr:row>25</xdr:row>
      <xdr:rowOff>67408</xdr:rowOff>
    </xdr:from>
    <xdr:to>
      <xdr:col>73</xdr:col>
      <xdr:colOff>96716</xdr:colOff>
      <xdr:row>25</xdr:row>
      <xdr:rowOff>67408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829D336-4A24-4EE1-BE3A-6F911D0680BB}"/>
            </a:ext>
          </a:extLst>
        </xdr:cNvPr>
        <xdr:cNvCxnSpPr/>
      </xdr:nvCxnSpPr>
      <xdr:spPr>
        <a:xfrm>
          <a:off x="27279600" y="6239608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146539</xdr:colOff>
      <xdr:row>28</xdr:row>
      <xdr:rowOff>46404</xdr:rowOff>
    </xdr:from>
    <xdr:to>
      <xdr:col>73</xdr:col>
      <xdr:colOff>109905</xdr:colOff>
      <xdr:row>28</xdr:row>
      <xdr:rowOff>46404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CF76E73-F9AC-4FD8-8217-6A56404D2FBC}"/>
            </a:ext>
          </a:extLst>
        </xdr:cNvPr>
        <xdr:cNvCxnSpPr/>
      </xdr:nvCxnSpPr>
      <xdr:spPr>
        <a:xfrm>
          <a:off x="27292789" y="6847254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176335</xdr:colOff>
      <xdr:row>39</xdr:row>
      <xdr:rowOff>181220</xdr:rowOff>
    </xdr:from>
    <xdr:to>
      <xdr:col>73</xdr:col>
      <xdr:colOff>139701</xdr:colOff>
      <xdr:row>39</xdr:row>
      <xdr:rowOff>181220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F7B4BBF-633E-4130-B777-766414D0964D}"/>
            </a:ext>
          </a:extLst>
        </xdr:cNvPr>
        <xdr:cNvCxnSpPr/>
      </xdr:nvCxnSpPr>
      <xdr:spPr>
        <a:xfrm>
          <a:off x="27322585" y="9287120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155819</xdr:colOff>
      <xdr:row>36</xdr:row>
      <xdr:rowOff>204666</xdr:rowOff>
    </xdr:from>
    <xdr:to>
      <xdr:col>73</xdr:col>
      <xdr:colOff>119185</xdr:colOff>
      <xdr:row>36</xdr:row>
      <xdr:rowOff>204666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21BFD3E-1582-49F8-8559-C3AE24C92E71}"/>
            </a:ext>
          </a:extLst>
        </xdr:cNvPr>
        <xdr:cNvCxnSpPr/>
      </xdr:nvCxnSpPr>
      <xdr:spPr>
        <a:xfrm>
          <a:off x="27302069" y="8681916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158261</xdr:colOff>
      <xdr:row>34</xdr:row>
      <xdr:rowOff>9281</xdr:rowOff>
    </xdr:from>
    <xdr:to>
      <xdr:col>73</xdr:col>
      <xdr:colOff>121627</xdr:colOff>
      <xdr:row>34</xdr:row>
      <xdr:rowOff>9281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5BB6E9A2-76FE-471E-B065-7263F7836A3D}"/>
            </a:ext>
          </a:extLst>
        </xdr:cNvPr>
        <xdr:cNvCxnSpPr/>
      </xdr:nvCxnSpPr>
      <xdr:spPr>
        <a:xfrm>
          <a:off x="27304511" y="8067431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120650</xdr:colOff>
      <xdr:row>31</xdr:row>
      <xdr:rowOff>27842</xdr:rowOff>
    </xdr:from>
    <xdr:to>
      <xdr:col>73</xdr:col>
      <xdr:colOff>84016</xdr:colOff>
      <xdr:row>31</xdr:row>
      <xdr:rowOff>27842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12FD3B3-1280-4634-903E-DA5D52E9F327}"/>
            </a:ext>
          </a:extLst>
        </xdr:cNvPr>
        <xdr:cNvCxnSpPr/>
      </xdr:nvCxnSpPr>
      <xdr:spPr>
        <a:xfrm>
          <a:off x="27266900" y="7457342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0</xdr:rowOff>
    </xdr:from>
    <xdr:to>
      <xdr:col>24</xdr:col>
      <xdr:colOff>194387</xdr:colOff>
      <xdr:row>9</xdr:row>
      <xdr:rowOff>0</xdr:rowOff>
    </xdr:to>
    <xdr:sp macro="" textlink="">
      <xdr:nvSpPr>
        <xdr:cNvPr id="13" name="下矢印 17">
          <a:extLst>
            <a:ext uri="{FF2B5EF4-FFF2-40B4-BE49-F238E27FC236}">
              <a16:creationId xmlns:a16="http://schemas.microsoft.com/office/drawing/2014/main" id="{A80866BD-ADA2-4E9B-94E5-BF007182AA5D}"/>
            </a:ext>
          </a:extLst>
        </xdr:cNvPr>
        <xdr:cNvSpPr/>
      </xdr:nvSpPr>
      <xdr:spPr>
        <a:xfrm rot="5400000">
          <a:off x="5624513" y="2138362"/>
          <a:ext cx="0" cy="8096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126203</xdr:colOff>
      <xdr:row>28</xdr:row>
      <xdr:rowOff>174521</xdr:rowOff>
    </xdr:from>
    <xdr:to>
      <xdr:col>28</xdr:col>
      <xdr:colOff>321311</xdr:colOff>
      <xdr:row>35</xdr:row>
      <xdr:rowOff>42503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80FEB46-D4F9-4C69-9FB6-895F22A57BF6}"/>
            </a:ext>
          </a:extLst>
        </xdr:cNvPr>
        <xdr:cNvSpPr txBox="1"/>
      </xdr:nvSpPr>
      <xdr:spPr>
        <a:xfrm>
          <a:off x="642141" y="7119834"/>
          <a:ext cx="6148233" cy="139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3000"/>
            </a:lnSpc>
          </a:pP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１日</a:t>
          </a:r>
          <a:r>
            <a:rPr kumimoji="1" lang="ja-JP" altLang="en-US" sz="16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８，０００</a:t>
          </a: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歩以上歩くことで、生活習慣病・死亡リスクの低下に繋がることが確認されています。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3000"/>
            </a:lnSpc>
          </a:pP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この機会にチャレンジに参加して健康な身体を目指しましょう！</a:t>
          </a:r>
        </a:p>
      </xdr:txBody>
    </xdr:sp>
    <xdr:clientData/>
  </xdr:twoCellAnchor>
  <xdr:twoCellAnchor>
    <xdr:from>
      <xdr:col>1</xdr:col>
      <xdr:colOff>78073</xdr:colOff>
      <xdr:row>23</xdr:row>
      <xdr:rowOff>70651</xdr:rowOff>
    </xdr:from>
    <xdr:to>
      <xdr:col>7</xdr:col>
      <xdr:colOff>546517</xdr:colOff>
      <xdr:row>29</xdr:row>
      <xdr:rowOff>127331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C7B258E-2D95-42F3-A188-BCB8310C20D9}"/>
            </a:ext>
          </a:extLst>
        </xdr:cNvPr>
        <xdr:cNvSpPr txBox="1"/>
      </xdr:nvSpPr>
      <xdr:spPr>
        <a:xfrm>
          <a:off x="594011" y="5924557"/>
          <a:ext cx="4357819" cy="1366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4/15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（火）　　　</a:t>
          </a: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5/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（木）</a:t>
          </a:r>
          <a:endParaRPr lang="ja-JP" altLang="ja-JP" sz="28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202990</xdr:colOff>
      <xdr:row>20</xdr:row>
      <xdr:rowOff>91307</xdr:rowOff>
    </xdr:from>
    <xdr:to>
      <xdr:col>4</xdr:col>
      <xdr:colOff>232316</xdr:colOff>
      <xdr:row>23</xdr:row>
      <xdr:rowOff>66168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4F873E24-20C4-4C75-AB0D-36AFAC12A736}"/>
            </a:ext>
          </a:extLst>
        </xdr:cNvPr>
        <xdr:cNvGrpSpPr/>
      </xdr:nvGrpSpPr>
      <xdr:grpSpPr>
        <a:xfrm>
          <a:off x="736390" y="5253857"/>
          <a:ext cx="2086726" cy="603511"/>
          <a:chOff x="6870492" y="6495735"/>
          <a:chExt cx="2435901" cy="874426"/>
        </a:xfrm>
        <a:solidFill>
          <a:srgbClr val="FCB2EC"/>
        </a:solidFill>
      </xdr:grpSpPr>
      <xdr:sp macro="" textlink="">
        <xdr:nvSpPr>
          <xdr:cNvPr id="21" name="四角形: 角を丸くする 20">
            <a:extLst>
              <a:ext uri="{FF2B5EF4-FFF2-40B4-BE49-F238E27FC236}">
                <a16:creationId xmlns:a16="http://schemas.microsoft.com/office/drawing/2014/main" id="{6C7E8141-5846-2CB5-4E61-420E73F28EED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AF0B4634-12E4-4D24-17C2-0B86725E655A}"/>
              </a:ext>
            </a:extLst>
          </xdr:cNvPr>
          <xdr:cNvSpPr txBox="1"/>
        </xdr:nvSpPr>
        <xdr:spPr>
          <a:xfrm>
            <a:off x="6983933" y="6495735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18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チャレンジ期間</a:t>
            </a:r>
          </a:p>
        </xdr:txBody>
      </xdr:sp>
    </xdr:grpSp>
    <xdr:clientData/>
  </xdr:twoCellAnchor>
  <xdr:twoCellAnchor>
    <xdr:from>
      <xdr:col>4</xdr:col>
      <xdr:colOff>123839</xdr:colOff>
      <xdr:row>25</xdr:row>
      <xdr:rowOff>128285</xdr:rowOff>
    </xdr:from>
    <xdr:to>
      <xdr:col>4</xdr:col>
      <xdr:colOff>342724</xdr:colOff>
      <xdr:row>26</xdr:row>
      <xdr:rowOff>191057</xdr:rowOff>
    </xdr:to>
    <xdr:sp macro="" textlink="">
      <xdr:nvSpPr>
        <xdr:cNvPr id="23" name="二等辺三角形 22">
          <a:extLst>
            <a:ext uri="{FF2B5EF4-FFF2-40B4-BE49-F238E27FC236}">
              <a16:creationId xmlns:a16="http://schemas.microsoft.com/office/drawing/2014/main" id="{C2BCD3B8-9A9E-48C4-ABA1-C818CE3CE0F3}"/>
            </a:ext>
          </a:extLst>
        </xdr:cNvPr>
        <xdr:cNvSpPr/>
      </xdr:nvSpPr>
      <xdr:spPr>
        <a:xfrm rot="5400000">
          <a:off x="2632755" y="6449838"/>
          <a:ext cx="281053" cy="218885"/>
        </a:xfrm>
        <a:prstGeom prst="triangl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356888</xdr:colOff>
      <xdr:row>32</xdr:row>
      <xdr:rowOff>25608</xdr:rowOff>
    </xdr:from>
    <xdr:to>
      <xdr:col>31</xdr:col>
      <xdr:colOff>605148</xdr:colOff>
      <xdr:row>44</xdr:row>
      <xdr:rowOff>26649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1F52600B-F28B-44F0-A715-9C5092B16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3862" y="7862845"/>
          <a:ext cx="2624595" cy="2641304"/>
        </a:xfrm>
        <a:prstGeom prst="rect">
          <a:avLst/>
        </a:prstGeom>
      </xdr:spPr>
    </xdr:pic>
    <xdr:clientData/>
  </xdr:twoCellAnchor>
  <xdr:twoCellAnchor>
    <xdr:from>
      <xdr:col>45</xdr:col>
      <xdr:colOff>559828</xdr:colOff>
      <xdr:row>31</xdr:row>
      <xdr:rowOff>23815</xdr:rowOff>
    </xdr:from>
    <xdr:to>
      <xdr:col>73</xdr:col>
      <xdr:colOff>125102</xdr:colOff>
      <xdr:row>31</xdr:row>
      <xdr:rowOff>23815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B9C171C3-334B-4212-B9BF-2E0E817BC437}"/>
            </a:ext>
          </a:extLst>
        </xdr:cNvPr>
        <xdr:cNvCxnSpPr/>
      </xdr:nvCxnSpPr>
      <xdr:spPr>
        <a:xfrm>
          <a:off x="18477611" y="7383225"/>
          <a:ext cx="17932349" cy="0"/>
        </a:xfrm>
        <a:prstGeom prst="line">
          <a:avLst/>
        </a:prstGeom>
        <a:ln w="12700" cmpd="sng">
          <a:solidFill>
            <a:schemeClr val="accent4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41589</xdr:colOff>
      <xdr:row>12</xdr:row>
      <xdr:rowOff>210110</xdr:rowOff>
    </xdr:from>
    <xdr:to>
      <xdr:col>73</xdr:col>
      <xdr:colOff>265263</xdr:colOff>
      <xdr:row>44</xdr:row>
      <xdr:rowOff>14006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FE9282F1-2E6F-4A27-9BDE-F0039AF97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48</xdr:col>
      <xdr:colOff>479930</xdr:colOff>
      <xdr:row>0</xdr:row>
      <xdr:rowOff>0</xdr:rowOff>
    </xdr:from>
    <xdr:to>
      <xdr:col>52</xdr:col>
      <xdr:colOff>99219</xdr:colOff>
      <xdr:row>8</xdr:row>
      <xdr:rowOff>50998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824B028-CA7F-4B5F-853F-9FEC5A6B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6705" y="0"/>
          <a:ext cx="2248189" cy="2232223"/>
        </a:xfrm>
        <a:prstGeom prst="rect">
          <a:avLst/>
        </a:prstGeom>
      </xdr:spPr>
    </xdr:pic>
    <xdr:clientData/>
  </xdr:twoCellAnchor>
  <xdr:twoCellAnchor>
    <xdr:from>
      <xdr:col>44</xdr:col>
      <xdr:colOff>552111</xdr:colOff>
      <xdr:row>3</xdr:row>
      <xdr:rowOff>125400</xdr:rowOff>
    </xdr:from>
    <xdr:to>
      <xdr:col>49</xdr:col>
      <xdr:colOff>485588</xdr:colOff>
      <xdr:row>5</xdr:row>
      <xdr:rowOff>160702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A36E963-B7E2-45B9-8094-6F9D72C84598}"/>
            </a:ext>
          </a:extLst>
        </xdr:cNvPr>
        <xdr:cNvSpPr txBox="1"/>
      </xdr:nvSpPr>
      <xdr:spPr>
        <a:xfrm>
          <a:off x="17816174" y="978681"/>
          <a:ext cx="3207695" cy="4917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日本人の</a:t>
          </a:r>
          <a:r>
            <a:rPr kumimoji="1" lang="en-US" altLang="ja-JP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日の平均的な歩数は</a:t>
          </a:r>
        </a:p>
      </xdr:txBody>
    </xdr:sp>
    <xdr:clientData/>
  </xdr:twoCellAnchor>
  <xdr:twoCellAnchor>
    <xdr:from>
      <xdr:col>44</xdr:col>
      <xdr:colOff>611130</xdr:colOff>
      <xdr:row>6</xdr:row>
      <xdr:rowOff>145915</xdr:rowOff>
    </xdr:from>
    <xdr:to>
      <xdr:col>46</xdr:col>
      <xdr:colOff>56031</xdr:colOff>
      <xdr:row>7</xdr:row>
      <xdr:rowOff>292090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E358DFF-2A3C-4FFA-ACCF-63AC2761E7CD}"/>
            </a:ext>
          </a:extLst>
        </xdr:cNvPr>
        <xdr:cNvSpPr txBox="1"/>
      </xdr:nvSpPr>
      <xdr:spPr>
        <a:xfrm>
          <a:off x="17875193" y="1733415"/>
          <a:ext cx="754588" cy="423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男性</a:t>
          </a:r>
        </a:p>
      </xdr:txBody>
    </xdr:sp>
    <xdr:clientData/>
  </xdr:twoCellAnchor>
  <xdr:twoCellAnchor>
    <xdr:from>
      <xdr:col>44</xdr:col>
      <xdr:colOff>576761</xdr:colOff>
      <xdr:row>8</xdr:row>
      <xdr:rowOff>115048</xdr:rowOff>
    </xdr:from>
    <xdr:to>
      <xdr:col>46</xdr:col>
      <xdr:colOff>21662</xdr:colOff>
      <xdr:row>10</xdr:row>
      <xdr:rowOff>132824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F927BE1-E7C0-4B3D-86C2-05D54606615D}"/>
            </a:ext>
          </a:extLst>
        </xdr:cNvPr>
        <xdr:cNvSpPr txBox="1"/>
      </xdr:nvSpPr>
      <xdr:spPr>
        <a:xfrm>
          <a:off x="17864636" y="2296273"/>
          <a:ext cx="759351" cy="894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女性</a:t>
          </a:r>
        </a:p>
      </xdr:txBody>
    </xdr:sp>
    <xdr:clientData/>
  </xdr:twoCellAnchor>
  <xdr:twoCellAnchor>
    <xdr:from>
      <xdr:col>45</xdr:col>
      <xdr:colOff>520736</xdr:colOff>
      <xdr:row>5</xdr:row>
      <xdr:rowOff>127237</xdr:rowOff>
    </xdr:from>
    <xdr:to>
      <xdr:col>48</xdr:col>
      <xdr:colOff>504266</xdr:colOff>
      <xdr:row>8</xdr:row>
      <xdr:rowOff>31521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FFDAB6A-C0BD-4C73-AB24-FB770AA38392}"/>
            </a:ext>
          </a:extLst>
        </xdr:cNvPr>
        <xdr:cNvSpPr txBox="1"/>
      </xdr:nvSpPr>
      <xdr:spPr>
        <a:xfrm>
          <a:off x="18439642" y="1436925"/>
          <a:ext cx="1948062" cy="777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4400" b="0" spc="0" baseline="0">
              <a:solidFill>
                <a:schemeClr val="tx1"/>
              </a:solidFill>
              <a:latin typeface="+mj-ea"/>
              <a:ea typeface="+mj-ea"/>
            </a:rPr>
            <a:t>7,864</a:t>
          </a:r>
          <a:endParaRPr kumimoji="1" lang="ja-JP" altLang="en-US" sz="4400" b="0" spc="0" baseline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45</xdr:col>
      <xdr:colOff>542396</xdr:colOff>
      <xdr:row>7</xdr:row>
      <xdr:rowOff>152401</xdr:rowOff>
    </xdr:from>
    <xdr:to>
      <xdr:col>48</xdr:col>
      <xdr:colOff>525926</xdr:colOff>
      <xdr:row>11</xdr:row>
      <xdr:rowOff>21667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C3ECFEB-3F24-47AE-9827-A1DCE29E9129}"/>
            </a:ext>
          </a:extLst>
        </xdr:cNvPr>
        <xdr:cNvSpPr txBox="1"/>
      </xdr:nvSpPr>
      <xdr:spPr>
        <a:xfrm>
          <a:off x="18487496" y="2019301"/>
          <a:ext cx="1955205" cy="124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4400" b="0" spc="0" baseline="0">
              <a:solidFill>
                <a:schemeClr val="tx1"/>
              </a:solidFill>
              <a:latin typeface="+mj-ea"/>
              <a:ea typeface="+mj-ea"/>
            </a:rPr>
            <a:t>6,685</a:t>
          </a:r>
          <a:endParaRPr kumimoji="1" lang="ja-JP" altLang="en-US" sz="4400" b="0" spc="0" baseline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48</xdr:col>
      <xdr:colOff>240590</xdr:colOff>
      <xdr:row>6</xdr:row>
      <xdr:rowOff>130226</xdr:rowOff>
    </xdr:from>
    <xdr:to>
      <xdr:col>49</xdr:col>
      <xdr:colOff>339166</xdr:colOff>
      <xdr:row>7</xdr:row>
      <xdr:rowOff>276401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81ED304-C3EE-40FF-B053-5984AA0C7376}"/>
            </a:ext>
          </a:extLst>
        </xdr:cNvPr>
        <xdr:cNvSpPr txBox="1"/>
      </xdr:nvSpPr>
      <xdr:spPr>
        <a:xfrm>
          <a:off x="20124028" y="1717726"/>
          <a:ext cx="753419" cy="423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</a:t>
          </a:r>
        </a:p>
      </xdr:txBody>
    </xdr:sp>
    <xdr:clientData/>
  </xdr:twoCellAnchor>
  <xdr:twoCellAnchor>
    <xdr:from>
      <xdr:col>48</xdr:col>
      <xdr:colOff>224903</xdr:colOff>
      <xdr:row>8</xdr:row>
      <xdr:rowOff>93416</xdr:rowOff>
    </xdr:from>
    <xdr:to>
      <xdr:col>49</xdr:col>
      <xdr:colOff>323479</xdr:colOff>
      <xdr:row>10</xdr:row>
      <xdr:rowOff>111192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E9EEE07-0AC1-406D-BD76-E2F4A0C34F7C}"/>
            </a:ext>
          </a:extLst>
        </xdr:cNvPr>
        <xdr:cNvSpPr txBox="1"/>
      </xdr:nvSpPr>
      <xdr:spPr>
        <a:xfrm>
          <a:off x="20141678" y="2274641"/>
          <a:ext cx="755801" cy="894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</a:t>
          </a:r>
        </a:p>
      </xdr:txBody>
    </xdr:sp>
    <xdr:clientData/>
  </xdr:twoCellAnchor>
  <xdr:twoCellAnchor>
    <xdr:from>
      <xdr:col>1</xdr:col>
      <xdr:colOff>138906</xdr:colOff>
      <xdr:row>38</xdr:row>
      <xdr:rowOff>138906</xdr:rowOff>
    </xdr:from>
    <xdr:to>
      <xdr:col>3</xdr:col>
      <xdr:colOff>595313</xdr:colOff>
      <xdr:row>45</xdr:row>
      <xdr:rowOff>59530</xdr:rowOff>
    </xdr:to>
    <xdr:sp macro="" textlink="AO12">
      <xdr:nvSpPr>
        <xdr:cNvPr id="36" name="テキスト ボックス 35">
          <a:extLst>
            <a:ext uri="{FF2B5EF4-FFF2-40B4-BE49-F238E27FC236}">
              <a16:creationId xmlns:a16="http://schemas.microsoft.com/office/drawing/2014/main" id="{4E83BF64-5F63-40E7-BCD7-5581043C73C6}"/>
            </a:ext>
          </a:extLst>
        </xdr:cNvPr>
        <xdr:cNvSpPr txBox="1"/>
      </xdr:nvSpPr>
      <xdr:spPr>
        <a:xfrm>
          <a:off x="662781" y="9035256"/>
          <a:ext cx="1789907" cy="146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830D277-7415-4B37-991D-76154C330D7F}" type="TxLink">
            <a:rPr kumimoji="1" lang="en-US" altLang="en-US" sz="9600" b="0" i="0" u="none" strike="noStrike">
              <a:solidFill>
                <a:srgbClr val="FCB2EC"/>
              </a:solidFill>
              <a:latin typeface="+mj-ea"/>
              <a:ea typeface="+mj-ea"/>
            </a:rPr>
            <a:pPr/>
            <a:t>3</a:t>
          </a:fld>
          <a:endParaRPr kumimoji="1" lang="ja-JP" altLang="en-US" sz="9600">
            <a:solidFill>
              <a:srgbClr val="FCB2EC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456406</xdr:colOff>
      <xdr:row>41</xdr:row>
      <xdr:rowOff>30161</xdr:rowOff>
    </xdr:from>
    <xdr:to>
      <xdr:col>5</xdr:col>
      <xdr:colOff>396875</xdr:colOff>
      <xdr:row>45</xdr:row>
      <xdr:rowOff>198437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34CD709-E26C-4FDA-88CE-9C73FE2CA094}"/>
            </a:ext>
          </a:extLst>
        </xdr:cNvPr>
        <xdr:cNvSpPr txBox="1"/>
      </xdr:nvSpPr>
      <xdr:spPr>
        <a:xfrm>
          <a:off x="2313781" y="9555161"/>
          <a:ext cx="1188244" cy="1082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0">
              <a:solidFill>
                <a:srgbClr val="FCB2EC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</a:p>
      </xdr:txBody>
    </xdr:sp>
    <xdr:clientData/>
  </xdr:twoCellAnchor>
  <xdr:twoCellAnchor>
    <xdr:from>
      <xdr:col>4</xdr:col>
      <xdr:colOff>509589</xdr:colOff>
      <xdr:row>41</xdr:row>
      <xdr:rowOff>33336</xdr:rowOff>
    </xdr:from>
    <xdr:to>
      <xdr:col>26</xdr:col>
      <xdr:colOff>99219</xdr:colOff>
      <xdr:row>45</xdr:row>
      <xdr:rowOff>19844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ED3A26C-A534-4BA6-ABF2-6FB0F56D67B7}"/>
            </a:ext>
          </a:extLst>
        </xdr:cNvPr>
        <xdr:cNvSpPr txBox="1"/>
      </xdr:nvSpPr>
      <xdr:spPr>
        <a:xfrm>
          <a:off x="3062289" y="9558336"/>
          <a:ext cx="3066255" cy="900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0">
              <a:solidFill>
                <a:srgbClr val="FCB2EC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達成！</a:t>
          </a:r>
        </a:p>
      </xdr:txBody>
    </xdr:sp>
    <xdr:clientData/>
  </xdr:twoCellAnchor>
  <xdr:twoCellAnchor>
    <xdr:from>
      <xdr:col>59</xdr:col>
      <xdr:colOff>97692</xdr:colOff>
      <xdr:row>13</xdr:row>
      <xdr:rowOff>134327</xdr:rowOff>
    </xdr:from>
    <xdr:to>
      <xdr:col>73</xdr:col>
      <xdr:colOff>61058</xdr:colOff>
      <xdr:row>13</xdr:row>
      <xdr:rowOff>134327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F0843D42-6382-4573-A7F9-AA38576CBD03}"/>
            </a:ext>
          </a:extLst>
        </xdr:cNvPr>
        <xdr:cNvCxnSpPr/>
      </xdr:nvCxnSpPr>
      <xdr:spPr>
        <a:xfrm>
          <a:off x="27243942" y="3791927"/>
          <a:ext cx="9164516" cy="0"/>
        </a:xfrm>
        <a:prstGeom prst="line">
          <a:avLst/>
        </a:prstGeom>
        <a:ln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426710</xdr:colOff>
      <xdr:row>33</xdr:row>
      <xdr:rowOff>18221</xdr:rowOff>
    </xdr:from>
    <xdr:to>
      <xdr:col>38</xdr:col>
      <xdr:colOff>227988</xdr:colOff>
      <xdr:row>40</xdr:row>
      <xdr:rowOff>154264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26C1AA9-B098-42C4-9C90-1F2BBBBA22C9}"/>
            </a:ext>
          </a:extLst>
        </xdr:cNvPr>
        <xdr:cNvSpPr txBox="1"/>
      </xdr:nvSpPr>
      <xdr:spPr>
        <a:xfrm>
          <a:off x="9265350" y="7862339"/>
          <a:ext cx="5446241" cy="1606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36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記録表の</a:t>
          </a:r>
          <a:r>
            <a:rPr kumimoji="1" lang="ja-JP" altLang="en-US" sz="3600" b="1">
              <a:solidFill>
                <a:schemeClr val="accent4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</a:t>
          </a:r>
          <a:r>
            <a:rPr kumimoji="1" lang="ja-JP" altLang="en-US" sz="36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部分に</a:t>
          </a:r>
          <a:endParaRPr kumimoji="1" lang="en-US" altLang="ja-JP" sz="36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36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3</xdr:col>
      <xdr:colOff>277813</xdr:colOff>
      <xdr:row>48</xdr:row>
      <xdr:rowOff>0</xdr:rowOff>
    </xdr:from>
    <xdr:to>
      <xdr:col>8</xdr:col>
      <xdr:colOff>198437</xdr:colOff>
      <xdr:row>54</xdr:row>
      <xdr:rowOff>39687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F23DF6F-5564-55A0-616F-718BCEDCD909}"/>
            </a:ext>
          </a:extLst>
        </xdr:cNvPr>
        <xdr:cNvSpPr txBox="1"/>
      </xdr:nvSpPr>
      <xdr:spPr>
        <a:xfrm>
          <a:off x="2123282" y="11430000"/>
          <a:ext cx="3274218" cy="146843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この部分は</a:t>
          </a:r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歩を達成した回数が自動で入力されます！</a:t>
          </a:r>
        </a:p>
      </xdr:txBody>
    </xdr:sp>
    <xdr:clientData/>
  </xdr:twoCellAnchor>
  <xdr:twoCellAnchor>
    <xdr:from>
      <xdr:col>1</xdr:col>
      <xdr:colOff>377032</xdr:colOff>
      <xdr:row>46</xdr:row>
      <xdr:rowOff>59531</xdr:rowOff>
    </xdr:from>
    <xdr:to>
      <xdr:col>3</xdr:col>
      <xdr:colOff>277813</xdr:colOff>
      <xdr:row>51</xdr:row>
      <xdr:rowOff>46729</xdr:rowOff>
    </xdr:to>
    <xdr:sp macro="" textlink="">
      <xdr:nvSpPr>
        <xdr:cNvPr id="44" name="矢印: 上向き折線 43">
          <a:extLst>
            <a:ext uri="{FF2B5EF4-FFF2-40B4-BE49-F238E27FC236}">
              <a16:creationId xmlns:a16="http://schemas.microsoft.com/office/drawing/2014/main" id="{0ABE1C78-F807-A197-EA29-D10E05EA7ABC}"/>
            </a:ext>
          </a:extLst>
        </xdr:cNvPr>
        <xdr:cNvSpPr/>
      </xdr:nvSpPr>
      <xdr:spPr>
        <a:xfrm flipH="1">
          <a:off x="892970" y="11013281"/>
          <a:ext cx="1230312" cy="1177823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78863</xdr:colOff>
      <xdr:row>20</xdr:row>
      <xdr:rowOff>20497</xdr:rowOff>
    </xdr:from>
    <xdr:to>
      <xdr:col>42</xdr:col>
      <xdr:colOff>532279</xdr:colOff>
      <xdr:row>26</xdr:row>
      <xdr:rowOff>171076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B4D826F-BBA1-4642-A914-1EA60CE9BF26}"/>
            </a:ext>
          </a:extLst>
        </xdr:cNvPr>
        <xdr:cNvSpPr txBox="1"/>
      </xdr:nvSpPr>
      <xdr:spPr>
        <a:xfrm>
          <a:off x="15220812" y="5133181"/>
          <a:ext cx="2596541" cy="141124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この表は記録表の数値を元に自動で入力されます！</a:t>
          </a:r>
        </a:p>
      </xdr:txBody>
    </xdr:sp>
    <xdr:clientData/>
  </xdr:twoCellAnchor>
  <xdr:twoCellAnchor>
    <xdr:from>
      <xdr:col>38</xdr:col>
      <xdr:colOff>297965</xdr:colOff>
      <xdr:row>26</xdr:row>
      <xdr:rowOff>166754</xdr:rowOff>
    </xdr:from>
    <xdr:to>
      <xdr:col>39</xdr:col>
      <xdr:colOff>602316</xdr:colOff>
      <xdr:row>30</xdr:row>
      <xdr:rowOff>168089</xdr:rowOff>
    </xdr:to>
    <xdr:sp macro="" textlink="">
      <xdr:nvSpPr>
        <xdr:cNvPr id="46" name="矢印: 上向き折線 45">
          <a:extLst>
            <a:ext uri="{FF2B5EF4-FFF2-40B4-BE49-F238E27FC236}">
              <a16:creationId xmlns:a16="http://schemas.microsoft.com/office/drawing/2014/main" id="{A0B43DA5-6AB7-48A9-9B87-52AA55C48174}"/>
            </a:ext>
          </a:extLst>
        </xdr:cNvPr>
        <xdr:cNvSpPr/>
      </xdr:nvSpPr>
      <xdr:spPr>
        <a:xfrm rot="16200000" flipH="1">
          <a:off x="14842029" y="6479639"/>
          <a:ext cx="841776" cy="962697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198439</xdr:colOff>
      <xdr:row>45</xdr:row>
      <xdr:rowOff>19842</xdr:rowOff>
    </xdr:from>
    <xdr:to>
      <xdr:col>47</xdr:col>
      <xdr:colOff>613476</xdr:colOff>
      <xdr:row>53</xdr:row>
      <xdr:rowOff>79375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F3E2A0F-5573-4526-A842-4B3AFF693A2A}"/>
            </a:ext>
          </a:extLst>
        </xdr:cNvPr>
        <xdr:cNvSpPr txBox="1"/>
      </xdr:nvSpPr>
      <xdr:spPr>
        <a:xfrm>
          <a:off x="15858185" y="10448910"/>
          <a:ext cx="4063596" cy="186766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このグラフは記録表の数値を元に自動で作成されます！黄色のラインが</a:t>
          </a:r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歩を表しています！</a:t>
          </a:r>
        </a:p>
      </xdr:txBody>
    </xdr:sp>
    <xdr:clientData/>
  </xdr:twoCellAnchor>
  <xdr:twoCellAnchor>
    <xdr:from>
      <xdr:col>47</xdr:col>
      <xdr:colOff>628304</xdr:colOff>
      <xdr:row>44</xdr:row>
      <xdr:rowOff>79375</xdr:rowOff>
    </xdr:from>
    <xdr:to>
      <xdr:col>50</xdr:col>
      <xdr:colOff>615156</xdr:colOff>
      <xdr:row>49</xdr:row>
      <xdr:rowOff>33683</xdr:rowOff>
    </xdr:to>
    <xdr:sp macro="" textlink="">
      <xdr:nvSpPr>
        <xdr:cNvPr id="48" name="矢印: 上向き折線 47">
          <a:extLst>
            <a:ext uri="{FF2B5EF4-FFF2-40B4-BE49-F238E27FC236}">
              <a16:creationId xmlns:a16="http://schemas.microsoft.com/office/drawing/2014/main" id="{63D4323D-41ED-46F9-81C4-C244EFBF07EA}"/>
            </a:ext>
          </a:extLst>
        </xdr:cNvPr>
        <xdr:cNvSpPr/>
      </xdr:nvSpPr>
      <xdr:spPr>
        <a:xfrm>
          <a:off x="19856898" y="10556875"/>
          <a:ext cx="1951383" cy="1144933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143090</xdr:colOff>
      <xdr:row>30</xdr:row>
      <xdr:rowOff>4480</xdr:rowOff>
    </xdr:from>
    <xdr:to>
      <xdr:col>43</xdr:col>
      <xdr:colOff>638940</xdr:colOff>
      <xdr:row>45</xdr:row>
      <xdr:rowOff>18319</xdr:rowOff>
    </xdr:to>
    <xdr:sp macro="" textlink="">
      <xdr:nvSpPr>
        <xdr:cNvPr id="49" name="矢印: 上向き折線 48">
          <a:extLst>
            <a:ext uri="{FF2B5EF4-FFF2-40B4-BE49-F238E27FC236}">
              <a16:creationId xmlns:a16="http://schemas.microsoft.com/office/drawing/2014/main" id="{4E30A6FE-210B-4580-9629-265B0B30E28A}"/>
            </a:ext>
          </a:extLst>
        </xdr:cNvPr>
        <xdr:cNvSpPr/>
      </xdr:nvSpPr>
      <xdr:spPr>
        <a:xfrm rot="5400000" flipH="1">
          <a:off x="15078713" y="8420470"/>
          <a:ext cx="3301500" cy="1156455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322492</xdr:colOff>
      <xdr:row>3</xdr:row>
      <xdr:rowOff>13493</xdr:rowOff>
    </xdr:from>
    <xdr:to>
      <xdr:col>42</xdr:col>
      <xdr:colOff>226786</xdr:colOff>
      <xdr:row>7</xdr:row>
      <xdr:rowOff>238126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F3A8D8ED-3DBF-4F4D-999D-5B34F4869C32}"/>
            </a:ext>
          </a:extLst>
        </xdr:cNvPr>
        <xdr:cNvSpPr txBox="1"/>
      </xdr:nvSpPr>
      <xdr:spPr>
        <a:xfrm>
          <a:off x="13498742" y="852600"/>
          <a:ext cx="2716437" cy="126784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黄色の各項目に記入してください！</a:t>
          </a:r>
        </a:p>
      </xdr:txBody>
    </xdr:sp>
    <xdr:clientData/>
  </xdr:twoCellAnchor>
  <xdr:twoCellAnchor>
    <xdr:from>
      <xdr:col>37</xdr:col>
      <xdr:colOff>249465</xdr:colOff>
      <xdr:row>7</xdr:row>
      <xdr:rowOff>266475</xdr:rowOff>
    </xdr:from>
    <xdr:to>
      <xdr:col>38</xdr:col>
      <xdr:colOff>385537</xdr:colOff>
      <xdr:row>25</xdr:row>
      <xdr:rowOff>22682</xdr:rowOff>
    </xdr:to>
    <xdr:sp macro="" textlink="">
      <xdr:nvSpPr>
        <xdr:cNvPr id="52" name="矢印: 上向き折線 51">
          <a:extLst>
            <a:ext uri="{FF2B5EF4-FFF2-40B4-BE49-F238E27FC236}">
              <a16:creationId xmlns:a16="http://schemas.microsoft.com/office/drawing/2014/main" id="{B73FE27D-462F-4E85-BDAE-308203566312}"/>
            </a:ext>
          </a:extLst>
        </xdr:cNvPr>
        <xdr:cNvSpPr/>
      </xdr:nvSpPr>
      <xdr:spPr>
        <a:xfrm rot="16200000" flipH="1">
          <a:off x="11166362" y="3750470"/>
          <a:ext cx="3997100" cy="793751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460560</xdr:colOff>
      <xdr:row>30</xdr:row>
      <xdr:rowOff>67186</xdr:rowOff>
    </xdr:from>
    <xdr:to>
      <xdr:col>32</xdr:col>
      <xdr:colOff>460560</xdr:colOff>
      <xdr:row>33</xdr:row>
      <xdr:rowOff>112056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8BAC3DAC-27A6-4851-AD7D-7B742EC687D9}"/>
            </a:ext>
          </a:extLst>
        </xdr:cNvPr>
        <xdr:cNvCxnSpPr/>
      </xdr:nvCxnSpPr>
      <xdr:spPr>
        <a:xfrm flipV="1">
          <a:off x="9957545" y="7280973"/>
          <a:ext cx="0" cy="675201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204107</xdr:colOff>
      <xdr:row>3</xdr:row>
      <xdr:rowOff>158750</xdr:rowOff>
    </xdr:from>
    <xdr:to>
      <xdr:col>38</xdr:col>
      <xdr:colOff>317499</xdr:colOff>
      <xdr:row>5</xdr:row>
      <xdr:rowOff>268236</xdr:rowOff>
    </xdr:to>
    <xdr:sp macro="" textlink="">
      <xdr:nvSpPr>
        <xdr:cNvPr id="59" name="矢印: 上向き折線 58">
          <a:extLst>
            <a:ext uri="{FF2B5EF4-FFF2-40B4-BE49-F238E27FC236}">
              <a16:creationId xmlns:a16="http://schemas.microsoft.com/office/drawing/2014/main" id="{C23F8A3B-8B86-4288-8C49-A9EE0F48DCDE}"/>
            </a:ext>
          </a:extLst>
        </xdr:cNvPr>
        <xdr:cNvSpPr/>
      </xdr:nvSpPr>
      <xdr:spPr>
        <a:xfrm rot="10800000">
          <a:off x="12722678" y="997857"/>
          <a:ext cx="771071" cy="563058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57150</xdr:colOff>
      <xdr:row>30</xdr:row>
      <xdr:rowOff>133350</xdr:rowOff>
    </xdr:from>
    <xdr:to>
      <xdr:col>45</xdr:col>
      <xdr:colOff>514350</xdr:colOff>
      <xdr:row>31</xdr:row>
      <xdr:rowOff>133350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14B477C3-AFC2-F49B-D5CB-BC38F7DCD6C8}"/>
            </a:ext>
          </a:extLst>
        </xdr:cNvPr>
        <xdr:cNvSpPr/>
      </xdr:nvSpPr>
      <xdr:spPr>
        <a:xfrm>
          <a:off x="18002250" y="7353300"/>
          <a:ext cx="457200" cy="2095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59531</xdr:colOff>
      <xdr:row>13</xdr:row>
      <xdr:rowOff>2</xdr:rowOff>
    </xdr:from>
    <xdr:to>
      <xdr:col>59</xdr:col>
      <xdr:colOff>308396</xdr:colOff>
      <xdr:row>44</xdr:row>
      <xdr:rowOff>20685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FE1495F8-5E4B-4BE5-AE98-D51985A38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100263</xdr:colOff>
      <xdr:row>30</xdr:row>
      <xdr:rowOff>140369</xdr:rowOff>
    </xdr:from>
    <xdr:to>
      <xdr:col>45</xdr:col>
      <xdr:colOff>491289</xdr:colOff>
      <xdr:row>31</xdr:row>
      <xdr:rowOff>100263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8CFA042A-65E5-FDF6-F3B5-3972D92CD709}"/>
            </a:ext>
          </a:extLst>
        </xdr:cNvPr>
        <xdr:cNvSpPr/>
      </xdr:nvSpPr>
      <xdr:spPr>
        <a:xfrm>
          <a:off x="18097500" y="7389395"/>
          <a:ext cx="391026" cy="17044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297366</xdr:colOff>
      <xdr:row>30</xdr:row>
      <xdr:rowOff>40758</xdr:rowOff>
    </xdr:from>
    <xdr:to>
      <xdr:col>45</xdr:col>
      <xdr:colOff>650712</xdr:colOff>
      <xdr:row>31</xdr:row>
      <xdr:rowOff>179026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63126D7-DAA0-CED2-B1CD-21274E29FFD9}"/>
            </a:ext>
          </a:extLst>
        </xdr:cNvPr>
        <xdr:cNvSpPr txBox="1"/>
      </xdr:nvSpPr>
      <xdr:spPr>
        <a:xfrm>
          <a:off x="17632866" y="7289784"/>
          <a:ext cx="1015083" cy="348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endParaRPr kumimoji="1" lang="ja-JP" altLang="en-US" sz="18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</xdr:col>
      <xdr:colOff>202766</xdr:colOff>
      <xdr:row>5</xdr:row>
      <xdr:rowOff>82463</xdr:rowOff>
    </xdr:from>
    <xdr:to>
      <xdr:col>29</xdr:col>
      <xdr:colOff>477192</xdr:colOff>
      <xdr:row>18</xdr:row>
      <xdr:rowOff>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DF50F7A-1C46-462D-878B-8B2CAB961D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5" t="32895" r="12066" b="31200"/>
        <a:stretch/>
      </xdr:blipFill>
      <xdr:spPr>
        <a:xfrm>
          <a:off x="736166" y="1396913"/>
          <a:ext cx="6999076" cy="3346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398016</xdr:colOff>
      <xdr:row>45</xdr:row>
      <xdr:rowOff>211007</xdr:rowOff>
    </xdr:from>
    <xdr:to>
      <xdr:col>11</xdr:col>
      <xdr:colOff>498929</xdr:colOff>
      <xdr:row>63</xdr:row>
      <xdr:rowOff>128180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98016" y="12797614"/>
          <a:ext cx="15386270" cy="3999316"/>
        </a:xfrm>
        <a:prstGeom prst="roundRect">
          <a:avLst>
            <a:gd name="adj" fmla="val 16894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417642</xdr:colOff>
      <xdr:row>18</xdr:row>
      <xdr:rowOff>90278</xdr:rowOff>
    </xdr:from>
    <xdr:to>
      <xdr:col>4</xdr:col>
      <xdr:colOff>884464</xdr:colOff>
      <xdr:row>42</xdr:row>
      <xdr:rowOff>136071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417642" y="6553671"/>
          <a:ext cx="9084679" cy="5488650"/>
        </a:xfrm>
        <a:prstGeom prst="roundRect">
          <a:avLst>
            <a:gd name="adj" fmla="val 8833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455543</xdr:colOff>
      <xdr:row>2</xdr:row>
      <xdr:rowOff>165652</xdr:rowOff>
    </xdr:from>
    <xdr:to>
      <xdr:col>8</xdr:col>
      <xdr:colOff>90713</xdr:colOff>
      <xdr:row>14</xdr:row>
      <xdr:rowOff>144946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455543" y="1639759"/>
          <a:ext cx="12063027" cy="4061437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554125</xdr:colOff>
      <xdr:row>28</xdr:row>
      <xdr:rowOff>91237</xdr:rowOff>
    </xdr:from>
    <xdr:to>
      <xdr:col>18</xdr:col>
      <xdr:colOff>202114</xdr:colOff>
      <xdr:row>35</xdr:row>
      <xdr:rowOff>59349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0601982" y="8822487"/>
          <a:ext cx="1552989" cy="1555612"/>
        </a:xfrm>
        <a:prstGeom prst="ellips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495891</xdr:colOff>
      <xdr:row>25</xdr:row>
      <xdr:rowOff>17317</xdr:rowOff>
    </xdr:from>
    <xdr:to>
      <xdr:col>3</xdr:col>
      <xdr:colOff>3678052</xdr:colOff>
      <xdr:row>29</xdr:row>
      <xdr:rowOff>103908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48391" y="8068210"/>
          <a:ext cx="5087161" cy="993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400"/>
            <a:t>0855-23-5389</a:t>
          </a:r>
          <a:endParaRPr kumimoji="1" lang="ja-JP" altLang="en-US" sz="5400"/>
        </a:p>
      </xdr:txBody>
    </xdr:sp>
    <xdr:clientData/>
  </xdr:twoCellAnchor>
  <xdr:twoCellAnchor>
    <xdr:from>
      <xdr:col>2</xdr:col>
      <xdr:colOff>34327</xdr:colOff>
      <xdr:row>3</xdr:row>
      <xdr:rowOff>91337</xdr:rowOff>
    </xdr:from>
    <xdr:to>
      <xdr:col>7</xdr:col>
      <xdr:colOff>589643</xdr:colOff>
      <xdr:row>5</xdr:row>
      <xdr:rowOff>52192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939327" y="2495266"/>
          <a:ext cx="10125673" cy="1072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万歩計・スマホなどで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日の歩数を測定し、記録表に記入してください。</a:t>
          </a:r>
        </a:p>
        <a:p>
          <a:pPr>
            <a:lnSpc>
              <a:spcPts val="3000"/>
            </a:lnSpc>
          </a:pP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ウォーキング以外にも生活全体での歩数をカウントしてください。自己申告制となります。</a:t>
          </a:r>
        </a:p>
      </xdr:txBody>
    </xdr:sp>
    <xdr:clientData/>
  </xdr:twoCellAnchor>
  <xdr:twoCellAnchor>
    <xdr:from>
      <xdr:col>1</xdr:col>
      <xdr:colOff>120018</xdr:colOff>
      <xdr:row>3</xdr:row>
      <xdr:rowOff>34476</xdr:rowOff>
    </xdr:from>
    <xdr:to>
      <xdr:col>2</xdr:col>
      <xdr:colOff>3763</xdr:colOff>
      <xdr:row>3</xdr:row>
      <xdr:rowOff>866284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072518" y="2457139"/>
          <a:ext cx="836245" cy="831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  <a:r>
            <a:rPr kumimoji="1" lang="en-US" altLang="ja-JP" sz="44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endParaRPr kumimoji="1" lang="ja-JP" altLang="en-US" sz="4400" b="1">
            <a:solidFill>
              <a:schemeClr val="accent5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98287</xdr:colOff>
      <xdr:row>4</xdr:row>
      <xdr:rowOff>156950</xdr:rowOff>
    </xdr:from>
    <xdr:to>
      <xdr:col>1</xdr:col>
      <xdr:colOff>680690</xdr:colOff>
      <xdr:row>7</xdr:row>
      <xdr:rowOff>211871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050787" y="3469993"/>
          <a:ext cx="582403" cy="738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</a:t>
          </a:r>
          <a:r>
            <a:rPr kumimoji="1" lang="en-US" altLang="ja-JP" sz="40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</a:p>
      </xdr:txBody>
    </xdr:sp>
    <xdr:clientData/>
  </xdr:twoCellAnchor>
  <xdr:twoCellAnchor>
    <xdr:from>
      <xdr:col>1</xdr:col>
      <xdr:colOff>392114</xdr:colOff>
      <xdr:row>1</xdr:row>
      <xdr:rowOff>606544</xdr:rowOff>
    </xdr:from>
    <xdr:to>
      <xdr:col>3</xdr:col>
      <xdr:colOff>2078181</xdr:colOff>
      <xdr:row>2</xdr:row>
      <xdr:rowOff>692736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360758" y="1171586"/>
          <a:ext cx="3623355" cy="990260"/>
          <a:chOff x="6870492" y="6526432"/>
          <a:chExt cx="2435901" cy="874426"/>
        </a:xfrm>
        <a:solidFill>
          <a:schemeClr val="accent5"/>
        </a:solidFill>
      </xdr:grpSpPr>
      <xdr:sp macro="" textlink="">
        <xdr:nvSpPr>
          <xdr:cNvPr id="27" name="四角形: 角を丸くする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6983933" y="6526432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28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ルール</a:t>
            </a:r>
          </a:p>
        </xdr:txBody>
      </xdr:sp>
    </xdr:grpSp>
    <xdr:clientData/>
  </xdr:twoCellAnchor>
  <xdr:twoCellAnchor>
    <xdr:from>
      <xdr:col>2</xdr:col>
      <xdr:colOff>21612</xdr:colOff>
      <xdr:row>5</xdr:row>
      <xdr:rowOff>96177</xdr:rowOff>
    </xdr:from>
    <xdr:to>
      <xdr:col>7</xdr:col>
      <xdr:colOff>294822</xdr:colOff>
      <xdr:row>7</xdr:row>
      <xdr:rowOff>158750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926612" y="3611356"/>
          <a:ext cx="9843567" cy="516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チャレンジ期間中に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歩以上を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日以上歩かれた方がチャレンジ達成です。</a:t>
          </a:r>
        </a:p>
      </xdr:txBody>
    </xdr:sp>
    <xdr:clientData/>
  </xdr:twoCellAnchor>
  <xdr:twoCellAnchor>
    <xdr:from>
      <xdr:col>2</xdr:col>
      <xdr:colOff>13407</xdr:colOff>
      <xdr:row>8</xdr:row>
      <xdr:rowOff>143313</xdr:rowOff>
    </xdr:from>
    <xdr:to>
      <xdr:col>7</xdr:col>
      <xdr:colOff>408214</xdr:colOff>
      <xdr:row>12</xdr:row>
      <xdr:rowOff>60327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918407" y="4338849"/>
          <a:ext cx="9965164" cy="8241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歩以上歩いた日数とウォーキングチャレンジに取り組んだ感想を記入し、</a:t>
          </a:r>
        </a:p>
        <a:p>
          <a:pPr>
            <a:lnSpc>
              <a:spcPts val="3000"/>
            </a:lnSpc>
          </a:pP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記入表を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・郵送・メールにてジョイメイトいわみまで送付してください。</a:t>
          </a:r>
        </a:p>
      </xdr:txBody>
    </xdr:sp>
    <xdr:clientData/>
  </xdr:twoCellAnchor>
  <xdr:twoCellAnchor>
    <xdr:from>
      <xdr:col>1</xdr:col>
      <xdr:colOff>98622</xdr:colOff>
      <xdr:row>8</xdr:row>
      <xdr:rowOff>183143</xdr:rowOff>
    </xdr:from>
    <xdr:to>
      <xdr:col>1</xdr:col>
      <xdr:colOff>681025</xdr:colOff>
      <xdr:row>12</xdr:row>
      <xdr:rowOff>10293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051122" y="4407273"/>
          <a:ext cx="582403" cy="738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  <a:r>
            <a:rPr kumimoji="1" lang="en-US" altLang="ja-JP" sz="40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endParaRPr kumimoji="1" lang="ja-JP" altLang="en-US" sz="4000" b="1">
            <a:solidFill>
              <a:schemeClr val="accent5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303438</xdr:colOff>
      <xdr:row>16</xdr:row>
      <xdr:rowOff>32759</xdr:rowOff>
    </xdr:from>
    <xdr:to>
      <xdr:col>3</xdr:col>
      <xdr:colOff>1946233</xdr:colOff>
      <xdr:row>20</xdr:row>
      <xdr:rowOff>86590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1272082" y="6022208"/>
          <a:ext cx="3580083" cy="957899"/>
          <a:chOff x="6870492" y="6495739"/>
          <a:chExt cx="2435901" cy="874426"/>
        </a:xfrm>
        <a:solidFill>
          <a:schemeClr val="accent6"/>
        </a:solidFill>
      </xdr:grpSpPr>
      <xdr:sp macro="" textlink="">
        <xdr:nvSpPr>
          <xdr:cNvPr id="36" name="四角形: 角を丸くする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/>
        </xdr:nvSpPr>
        <xdr:spPr>
          <a:xfrm>
            <a:off x="6983933" y="6495739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24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申込方法</a:t>
            </a:r>
          </a:p>
        </xdr:txBody>
      </xdr:sp>
    </xdr:grpSp>
    <xdr:clientData/>
  </xdr:twoCellAnchor>
  <xdr:twoCellAnchor>
    <xdr:from>
      <xdr:col>1</xdr:col>
      <xdr:colOff>206329</xdr:colOff>
      <xdr:row>22</xdr:row>
      <xdr:rowOff>153066</xdr:rowOff>
    </xdr:from>
    <xdr:to>
      <xdr:col>3</xdr:col>
      <xdr:colOff>1184234</xdr:colOff>
      <xdr:row>24</xdr:row>
      <xdr:rowOff>69272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158829" y="7523602"/>
          <a:ext cx="2882905" cy="369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1.</a:t>
          </a:r>
          <a:r>
            <a:rPr kumimoji="1" lang="ja-JP" altLang="en-US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で応募する場合</a:t>
          </a:r>
        </a:p>
      </xdr:txBody>
    </xdr:sp>
    <xdr:clientData/>
  </xdr:twoCellAnchor>
  <xdr:twoCellAnchor>
    <xdr:from>
      <xdr:col>1</xdr:col>
      <xdr:colOff>150911</xdr:colOff>
      <xdr:row>31</xdr:row>
      <xdr:rowOff>15926</xdr:rowOff>
    </xdr:from>
    <xdr:to>
      <xdr:col>3</xdr:col>
      <xdr:colOff>1426687</xdr:colOff>
      <xdr:row>33</xdr:row>
      <xdr:rowOff>4868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103411" y="9427533"/>
          <a:ext cx="3180776" cy="442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2.</a:t>
          </a:r>
          <a:r>
            <a:rPr kumimoji="1" lang="ja-JP" altLang="en-US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　郵送で応募する場合</a:t>
          </a:r>
        </a:p>
      </xdr:txBody>
    </xdr:sp>
    <xdr:clientData/>
  </xdr:twoCellAnchor>
  <xdr:twoCellAnchor>
    <xdr:from>
      <xdr:col>1</xdr:col>
      <xdr:colOff>512953</xdr:colOff>
      <xdr:row>34</xdr:row>
      <xdr:rowOff>18161</xdr:rowOff>
    </xdr:from>
    <xdr:to>
      <xdr:col>4</xdr:col>
      <xdr:colOff>75870</xdr:colOff>
      <xdr:row>39</xdr:row>
      <xdr:rowOff>112240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65453" y="10110125"/>
          <a:ext cx="7228274" cy="1228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〒</a:t>
          </a:r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697-0026</a:t>
          </a:r>
          <a:r>
            <a:rPr kumimoji="1" lang="en-US" altLang="ja-JP" sz="24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島根県浜田市田町１１６－１７</a:t>
          </a:r>
        </a:p>
      </xdr:txBody>
    </xdr:sp>
    <xdr:clientData/>
  </xdr:twoCellAnchor>
  <xdr:twoCellAnchor>
    <xdr:from>
      <xdr:col>1</xdr:col>
      <xdr:colOff>509489</xdr:colOff>
      <xdr:row>36</xdr:row>
      <xdr:rowOff>143881</xdr:rowOff>
    </xdr:from>
    <xdr:to>
      <xdr:col>3</xdr:col>
      <xdr:colOff>5080825</xdr:colOff>
      <xdr:row>39</xdr:row>
      <xdr:rowOff>45357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61989" y="10689417"/>
          <a:ext cx="6476336" cy="581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一般財団法人　島根県西部勤労者共済会　　宛</a:t>
          </a:r>
        </a:p>
      </xdr:txBody>
    </xdr:sp>
    <xdr:clientData/>
  </xdr:twoCellAnchor>
  <xdr:twoCellAnchor>
    <xdr:from>
      <xdr:col>1</xdr:col>
      <xdr:colOff>436021</xdr:colOff>
      <xdr:row>44</xdr:row>
      <xdr:rowOff>3917</xdr:rowOff>
    </xdr:from>
    <xdr:to>
      <xdr:col>3</xdr:col>
      <xdr:colOff>2078816</xdr:colOff>
      <xdr:row>48</xdr:row>
      <xdr:rowOff>57749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1404665" y="12321841"/>
          <a:ext cx="3580083" cy="957900"/>
          <a:chOff x="6870492" y="6495739"/>
          <a:chExt cx="2435901" cy="874426"/>
        </a:xfrm>
        <a:solidFill>
          <a:srgbClr val="FFC000"/>
        </a:solidFill>
      </xdr:grpSpPr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6983933" y="6495739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24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申込期間</a:t>
            </a:r>
          </a:p>
        </xdr:txBody>
      </xdr:sp>
    </xdr:grpSp>
    <xdr:clientData/>
  </xdr:twoCellAnchor>
  <xdr:twoCellAnchor>
    <xdr:from>
      <xdr:col>3</xdr:col>
      <xdr:colOff>2509733</xdr:colOff>
      <xdr:row>54</xdr:row>
      <xdr:rowOff>71119</xdr:rowOff>
    </xdr:from>
    <xdr:to>
      <xdr:col>3</xdr:col>
      <xdr:colOff>3457006</xdr:colOff>
      <xdr:row>59</xdr:row>
      <xdr:rowOff>69018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367233" y="14698798"/>
          <a:ext cx="947273" cy="113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</a:p>
      </xdr:txBody>
    </xdr:sp>
    <xdr:clientData/>
  </xdr:twoCellAnchor>
  <xdr:twoCellAnchor>
    <xdr:from>
      <xdr:col>1</xdr:col>
      <xdr:colOff>65464</xdr:colOff>
      <xdr:row>51</xdr:row>
      <xdr:rowOff>185413</xdr:rowOff>
    </xdr:from>
    <xdr:to>
      <xdr:col>3</xdr:col>
      <xdr:colOff>2857500</xdr:colOff>
      <xdr:row>60</xdr:row>
      <xdr:rowOff>42226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17964" y="14132734"/>
          <a:ext cx="4697036" cy="1897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0" b="1">
              <a:solidFill>
                <a:srgbClr val="FFC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２０２５</a:t>
          </a:r>
        </a:p>
      </xdr:txBody>
    </xdr:sp>
    <xdr:clientData/>
  </xdr:twoCellAnchor>
  <xdr:twoCellAnchor>
    <xdr:from>
      <xdr:col>3</xdr:col>
      <xdr:colOff>3472380</xdr:colOff>
      <xdr:row>51</xdr:row>
      <xdr:rowOff>199666</xdr:rowOff>
    </xdr:from>
    <xdr:to>
      <xdr:col>3</xdr:col>
      <xdr:colOff>4678692</xdr:colOff>
      <xdr:row>59</xdr:row>
      <xdr:rowOff>206895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329880" y="14146987"/>
          <a:ext cx="1206312" cy="1821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0" b="1">
              <a:solidFill>
                <a:srgbClr val="FFC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endParaRPr kumimoji="1" lang="ja-JP" altLang="en-US" sz="10000" b="1">
            <a:solidFill>
              <a:srgbClr val="FFC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4638998</xdr:colOff>
      <xdr:row>54</xdr:row>
      <xdr:rowOff>62085</xdr:rowOff>
    </xdr:from>
    <xdr:to>
      <xdr:col>3</xdr:col>
      <xdr:colOff>5569070</xdr:colOff>
      <xdr:row>59</xdr:row>
      <xdr:rowOff>6900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496498" y="14689764"/>
          <a:ext cx="930072" cy="1078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</a:p>
      </xdr:txBody>
    </xdr:sp>
    <xdr:clientData/>
  </xdr:twoCellAnchor>
  <xdr:twoCellAnchor>
    <xdr:from>
      <xdr:col>6</xdr:col>
      <xdr:colOff>128956</xdr:colOff>
      <xdr:row>54</xdr:row>
      <xdr:rowOff>71293</xdr:rowOff>
    </xdr:from>
    <xdr:to>
      <xdr:col>7</xdr:col>
      <xdr:colOff>110443</xdr:colOff>
      <xdr:row>59</xdr:row>
      <xdr:rowOff>128132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0651813" y="14698972"/>
          <a:ext cx="933987" cy="1190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</a:p>
      </xdr:txBody>
    </xdr:sp>
    <xdr:clientData/>
  </xdr:twoCellAnchor>
  <xdr:twoCellAnchor>
    <xdr:from>
      <xdr:col>7</xdr:col>
      <xdr:colOff>68959</xdr:colOff>
      <xdr:row>54</xdr:row>
      <xdr:rowOff>66031</xdr:rowOff>
    </xdr:from>
    <xdr:to>
      <xdr:col>9</xdr:col>
      <xdr:colOff>181436</xdr:colOff>
      <xdr:row>58</xdr:row>
      <xdr:rowOff>150860</xdr:rowOff>
    </xdr:to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544316" y="14693710"/>
          <a:ext cx="2017477" cy="991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5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（金）</a:t>
          </a:r>
        </a:p>
      </xdr:txBody>
    </xdr:sp>
    <xdr:clientData/>
  </xdr:twoCellAnchor>
  <xdr:twoCellAnchor>
    <xdr:from>
      <xdr:col>3</xdr:col>
      <xdr:colOff>5629402</xdr:colOff>
      <xdr:row>51</xdr:row>
      <xdr:rowOff>208317</xdr:rowOff>
    </xdr:from>
    <xdr:to>
      <xdr:col>6</xdr:col>
      <xdr:colOff>545945</xdr:colOff>
      <xdr:row>59</xdr:row>
      <xdr:rowOff>215546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521750" y="14414506"/>
          <a:ext cx="2594622" cy="186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0" b="1">
              <a:solidFill>
                <a:srgbClr val="FFC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endParaRPr kumimoji="1" lang="ja-JP" altLang="en-US" sz="10000" b="1">
            <a:solidFill>
              <a:srgbClr val="FFC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644020</xdr:colOff>
      <xdr:row>53</xdr:row>
      <xdr:rowOff>226784</xdr:rowOff>
    </xdr:from>
    <xdr:to>
      <xdr:col>11</xdr:col>
      <xdr:colOff>521610</xdr:colOff>
      <xdr:row>58</xdr:row>
      <xdr:rowOff>181427</xdr:rowOff>
    </xdr:to>
    <xdr:sp macro="" textlink="">
      <xdr:nvSpPr>
        <xdr:cNvPr id="20" name="テキスト ボックス 1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3071877" y="14627677"/>
          <a:ext cx="2735090" cy="1088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0" b="0">
              <a:solidFill>
                <a:srgbClr val="FFC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必着</a:t>
          </a:r>
        </a:p>
      </xdr:txBody>
    </xdr:sp>
    <xdr:clientData/>
  </xdr:twoCellAnchor>
  <xdr:twoCellAnchor editAs="oneCell">
    <xdr:from>
      <xdr:col>16</xdr:col>
      <xdr:colOff>53783</xdr:colOff>
      <xdr:row>27</xdr:row>
      <xdr:rowOff>92994</xdr:rowOff>
    </xdr:from>
    <xdr:to>
      <xdr:col>17</xdr:col>
      <xdr:colOff>689445</xdr:colOff>
      <xdr:row>38</xdr:row>
      <xdr:rowOff>7685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101640" y="8597458"/>
          <a:ext cx="1588162" cy="2409334"/>
        </a:xfrm>
        <a:prstGeom prst="rect">
          <a:avLst/>
        </a:prstGeom>
      </xdr:spPr>
    </xdr:pic>
    <xdr:clientData/>
  </xdr:twoCellAnchor>
  <xdr:twoCellAnchor>
    <xdr:from>
      <xdr:col>7</xdr:col>
      <xdr:colOff>721587</xdr:colOff>
      <xdr:row>22</xdr:row>
      <xdr:rowOff>73561</xdr:rowOff>
    </xdr:from>
    <xdr:to>
      <xdr:col>19</xdr:col>
      <xdr:colOff>771072</xdr:colOff>
      <xdr:row>36</xdr:row>
      <xdr:rowOff>88556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2196944" y="7444097"/>
          <a:ext cx="11479485" cy="318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道をひらくためには、まず歩まねばならぬ。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心を定め、懸命に歩まねばならぬ。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それがたとえ遠い道のように思えても、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休まず歩む姿からは必ず新たな道がひらけてくる。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深い喜びも生まれてくる。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endParaRPr kumimoji="1" lang="ja-JP" altLang="en-US" sz="24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276632</xdr:colOff>
      <xdr:row>35</xdr:row>
      <xdr:rowOff>203748</xdr:rowOff>
    </xdr:from>
    <xdr:to>
      <xdr:col>14</xdr:col>
      <xdr:colOff>547554</xdr:colOff>
      <xdr:row>38</xdr:row>
      <xdr:rowOff>161031</xdr:rowOff>
    </xdr:to>
    <xdr:sp macro="" textlink="">
      <xdr:nvSpPr>
        <xdr:cNvPr id="43" name="テキスト ボックス 15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6514489" y="10522498"/>
          <a:ext cx="2175922" cy="63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松下　幸之助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P57"/>
  <sheetViews>
    <sheetView showGridLines="0" tabSelected="1" zoomScale="68" zoomScaleNormal="68" zoomScaleSheetLayoutView="112" workbookViewId="0"/>
  </sheetViews>
  <sheetFormatPr defaultColWidth="8.625" defaultRowHeight="18" customHeight="1" x14ac:dyDescent="0.15"/>
  <cols>
    <col min="1" max="1" width="6.875" style="2" customWidth="1"/>
    <col min="2" max="2" width="6.625" style="2" customWidth="1"/>
    <col min="3" max="3" width="10.875" style="4" customWidth="1"/>
    <col min="4" max="4" width="9.125" style="4" customWidth="1"/>
    <col min="5" max="5" width="7.25" style="19" customWidth="1"/>
    <col min="6" max="6" width="6.625" style="2" customWidth="1"/>
    <col min="7" max="7" width="10.75" style="2" customWidth="1"/>
    <col min="8" max="8" width="10.375" style="2" customWidth="1"/>
    <col min="9" max="9" width="10.625" style="2" customWidth="1"/>
    <col min="10" max="10" width="1.875" style="2" hidden="1" customWidth="1"/>
    <col min="11" max="11" width="8.625" style="9" hidden="1" customWidth="1"/>
    <col min="12" max="17" width="8.625" style="10" hidden="1" customWidth="1"/>
    <col min="18" max="26" width="8.625" style="9" hidden="1" customWidth="1"/>
    <col min="27" max="27" width="2.75" style="2" customWidth="1"/>
    <col min="28" max="28" width="3.125" style="2" customWidth="1"/>
    <col min="29" max="29" width="9.25" style="2" customWidth="1"/>
    <col min="30" max="30" width="12.5" style="2" customWidth="1"/>
    <col min="31" max="31" width="8.625" style="2" customWidth="1"/>
    <col min="32" max="32" width="8.625" style="2"/>
    <col min="33" max="33" width="16.375" style="2" customWidth="1"/>
    <col min="34" max="36" width="8.625" style="2"/>
    <col min="37" max="37" width="16.25" style="2" customWidth="1"/>
    <col min="38" max="39" width="8.625" style="2"/>
    <col min="40" max="40" width="10.125" style="2" customWidth="1"/>
    <col min="41" max="41" width="13.625" style="2" customWidth="1"/>
    <col min="42" max="42" width="4.5" style="2" customWidth="1"/>
    <col min="43" max="16384" width="8.625" style="2"/>
  </cols>
  <sheetData>
    <row r="2" spans="9:42" ht="18" customHeight="1" x14ac:dyDescent="0.15">
      <c r="I2" s="30"/>
    </row>
    <row r="3" spans="9:42" ht="30" customHeight="1" x14ac:dyDescent="0.15">
      <c r="I3" s="32"/>
    </row>
    <row r="4" spans="9:42" ht="14.25" customHeight="1" x14ac:dyDescent="0.15">
      <c r="AA4" s="3"/>
      <c r="AE4" s="68" t="s">
        <v>12</v>
      </c>
      <c r="AF4" s="68"/>
      <c r="AG4" s="68"/>
      <c r="AH4" s="68"/>
      <c r="AI4" s="68"/>
      <c r="AJ4" s="68"/>
      <c r="AK4" s="68"/>
      <c r="AL4" s="68"/>
      <c r="AN4" s="54"/>
      <c r="AO4" s="54"/>
      <c r="AP4" s="54"/>
    </row>
    <row r="5" spans="9:42" ht="21.75" customHeight="1" x14ac:dyDescent="0.15">
      <c r="J5" s="10"/>
      <c r="K5" s="10"/>
      <c r="P5" s="9"/>
      <c r="Q5" s="9"/>
      <c r="Z5" s="2"/>
      <c r="AE5" s="68"/>
      <c r="AF5" s="68"/>
      <c r="AG5" s="68"/>
      <c r="AH5" s="68"/>
      <c r="AI5" s="68"/>
      <c r="AJ5" s="68"/>
      <c r="AK5" s="68"/>
      <c r="AL5" s="68"/>
      <c r="AN5" s="4"/>
      <c r="AO5" s="39"/>
      <c r="AP5" s="4"/>
    </row>
    <row r="6" spans="9:42" ht="22.5" customHeight="1" x14ac:dyDescent="0.15">
      <c r="J6" s="10"/>
      <c r="K6" s="10"/>
      <c r="P6" s="9"/>
      <c r="Q6" s="9"/>
      <c r="X6" s="11"/>
      <c r="Y6" s="11"/>
      <c r="Z6"/>
      <c r="AA6"/>
      <c r="AE6" s="53" t="s">
        <v>10</v>
      </c>
      <c r="AF6" s="53"/>
      <c r="AG6" s="53"/>
      <c r="AH6" s="53"/>
      <c r="AI6" s="53"/>
      <c r="AJ6" s="53"/>
      <c r="AK6" s="53"/>
      <c r="AL6" s="53"/>
    </row>
    <row r="7" spans="9:42" ht="22.5" customHeight="1" x14ac:dyDescent="0.15">
      <c r="J7" s="9"/>
      <c r="K7" s="10"/>
      <c r="Q7" s="9"/>
      <c r="Y7" s="11"/>
      <c r="Z7"/>
      <c r="AA7"/>
      <c r="AB7"/>
      <c r="AC7"/>
      <c r="AE7" s="55" t="s">
        <v>7</v>
      </c>
      <c r="AF7" s="55"/>
      <c r="AG7" s="62" t="s">
        <v>11</v>
      </c>
      <c r="AH7" s="63"/>
      <c r="AI7" s="63"/>
      <c r="AJ7" s="64"/>
      <c r="AK7" s="51" t="s">
        <v>20</v>
      </c>
      <c r="AL7" s="52"/>
      <c r="AN7" s="54"/>
      <c r="AO7" s="54"/>
      <c r="AP7" s="54"/>
    </row>
    <row r="8" spans="9:42" ht="24.75" customHeight="1" x14ac:dyDescent="0.15">
      <c r="J8" s="9"/>
      <c r="K8" s="10"/>
      <c r="Q8" s="9"/>
      <c r="Y8" s="11"/>
      <c r="Z8"/>
      <c r="AA8"/>
      <c r="AB8"/>
      <c r="AC8"/>
      <c r="AE8" s="56"/>
      <c r="AF8" s="56"/>
      <c r="AG8" s="65"/>
      <c r="AH8" s="66"/>
      <c r="AI8" s="66"/>
      <c r="AJ8" s="67"/>
      <c r="AK8" s="50" t="s">
        <v>21</v>
      </c>
      <c r="AL8" s="45"/>
    </row>
    <row r="9" spans="9:42" ht="28.5" customHeight="1" x14ac:dyDescent="0.15">
      <c r="I9" s="7"/>
      <c r="L9" s="12">
        <v>0</v>
      </c>
      <c r="M9" s="12">
        <v>1</v>
      </c>
      <c r="N9" s="12">
        <v>2</v>
      </c>
      <c r="O9" s="12">
        <v>3</v>
      </c>
      <c r="P9" s="12">
        <v>4</v>
      </c>
      <c r="Q9" s="12">
        <v>5</v>
      </c>
      <c r="R9" s="13" t="s">
        <v>4</v>
      </c>
      <c r="S9" s="14">
        <v>0</v>
      </c>
      <c r="T9" s="14">
        <v>1</v>
      </c>
      <c r="U9" s="14">
        <v>2</v>
      </c>
      <c r="V9" s="14">
        <v>3</v>
      </c>
      <c r="W9" s="14">
        <v>4</v>
      </c>
      <c r="X9" s="14">
        <v>5</v>
      </c>
      <c r="AE9" s="57" t="s">
        <v>9</v>
      </c>
      <c r="AF9" s="58"/>
      <c r="AG9" s="59"/>
      <c r="AH9" s="60"/>
      <c r="AI9" s="60"/>
      <c r="AJ9" s="60"/>
      <c r="AK9" s="60"/>
      <c r="AL9" s="61"/>
    </row>
    <row r="10" spans="9:42" ht="40.5" customHeight="1" x14ac:dyDescent="0.15">
      <c r="J10" s="15" t="s">
        <v>0</v>
      </c>
      <c r="K10" s="15" t="s">
        <v>0</v>
      </c>
      <c r="L10" s="15" t="s">
        <v>0</v>
      </c>
      <c r="M10" s="15" t="s">
        <v>0</v>
      </c>
      <c r="N10" s="15" t="s">
        <v>0</v>
      </c>
      <c r="O10" s="15" t="s">
        <v>1</v>
      </c>
      <c r="P10" s="9"/>
      <c r="Q10" s="15" t="s">
        <v>0</v>
      </c>
      <c r="R10" s="15" t="s">
        <v>0</v>
      </c>
      <c r="S10" s="15" t="s">
        <v>0</v>
      </c>
      <c r="T10" s="15" t="s">
        <v>0</v>
      </c>
      <c r="U10" s="15" t="s">
        <v>0</v>
      </c>
      <c r="V10" s="15" t="s">
        <v>1</v>
      </c>
      <c r="Y10" s="2"/>
      <c r="Z10" s="8"/>
      <c r="AE10" s="69" t="s">
        <v>13</v>
      </c>
      <c r="AF10" s="69"/>
      <c r="AG10" s="70"/>
      <c r="AH10" s="70"/>
      <c r="AI10" s="70"/>
      <c r="AJ10" s="70"/>
      <c r="AK10" s="70"/>
      <c r="AL10" s="70"/>
    </row>
    <row r="11" spans="9:42" ht="14.25" customHeight="1" x14ac:dyDescent="0.15">
      <c r="J11" s="23">
        <v>2000</v>
      </c>
      <c r="K11" s="23">
        <v>4000</v>
      </c>
      <c r="L11" s="23">
        <v>6000</v>
      </c>
      <c r="M11" s="23">
        <v>8000</v>
      </c>
      <c r="N11" s="23">
        <v>10000</v>
      </c>
      <c r="O11" s="24">
        <f>N11</f>
        <v>10000</v>
      </c>
      <c r="P11" s="16" t="s">
        <v>2</v>
      </c>
      <c r="Q11" s="23">
        <v>20</v>
      </c>
      <c r="R11" s="23">
        <v>40</v>
      </c>
      <c r="S11" s="23">
        <v>60</v>
      </c>
      <c r="T11" s="23">
        <v>80</v>
      </c>
      <c r="U11" s="23">
        <v>100</v>
      </c>
      <c r="V11" s="17">
        <f>U11</f>
        <v>100</v>
      </c>
      <c r="Y11" s="2"/>
      <c r="Z11" s="2"/>
      <c r="AF11" s="8"/>
      <c r="AG11" s="4"/>
      <c r="AH11" s="4"/>
      <c r="AI11" s="5"/>
      <c r="AJ11" s="5"/>
      <c r="AK11" s="6"/>
      <c r="AL11" s="29"/>
    </row>
    <row r="12" spans="9:42" ht="16.5" customHeight="1" x14ac:dyDescent="0.15">
      <c r="J12" s="10">
        <f t="shared" ref="J12:J28" si="0">IF($AG14&lt;J$11,L$9,0)</f>
        <v>0</v>
      </c>
      <c r="K12" s="10">
        <f t="shared" ref="K12:K28" si="1">IF(AND($AG14&gt;=J$11,$AG14&lt;K$11),M$9,0)</f>
        <v>0</v>
      </c>
      <c r="L12" s="10">
        <f t="shared" ref="L12:L28" si="2">IF(AND($AG14&gt;=K$11,$AG14&lt;L$11),N$9,0)</f>
        <v>0</v>
      </c>
      <c r="M12" s="10">
        <f t="shared" ref="M12:M28" si="3">IF(AND($AG14&gt;=L$11,$AG14&lt;M$11),O$9,0)</f>
        <v>0</v>
      </c>
      <c r="N12" s="10">
        <f t="shared" ref="N12:N28" si="4">IF(AND($AG14&gt;=M$11,$AG14&lt;N$11),P$9,0)</f>
        <v>0</v>
      </c>
      <c r="O12" s="10">
        <f t="shared" ref="O12:O28" si="5">IF($AG14&gt;=N$11,Q$9,0)</f>
        <v>0</v>
      </c>
      <c r="P12" s="9">
        <f>MAX(Q12:V12)</f>
        <v>0</v>
      </c>
      <c r="Q12" s="10">
        <f t="shared" ref="Q12:Q28" si="6">IF($AG14&lt;Q$11,S$9,0)</f>
        <v>0</v>
      </c>
      <c r="R12" s="10">
        <f t="shared" ref="R12:R28" si="7">IF(AND($AG14&gt;=Q$11,$AG14&lt;R$11),T$9,0)</f>
        <v>0</v>
      </c>
      <c r="S12" s="10">
        <f t="shared" ref="S12:S28" si="8">IF(AND($AG14&gt;=R$11,$AG14&lt;S$11),U$9,0)</f>
        <v>0</v>
      </c>
      <c r="T12" s="10">
        <f t="shared" ref="T12:T28" si="9">IF(AND($AG14&gt;=S$11,$AG14&lt;T$11),V$9,0)</f>
        <v>0</v>
      </c>
      <c r="U12" s="10">
        <f t="shared" ref="U12:U28" si="10">IF(AND($AG14&gt;=T$11,$AG14&lt;U$11),W$9,0)</f>
        <v>0</v>
      </c>
      <c r="V12" s="10">
        <f t="shared" ref="V12:V28" si="11">IF($AG14&gt;=U$11,X$9,0)</f>
        <v>0</v>
      </c>
      <c r="Y12" s="2"/>
      <c r="Z12" s="2"/>
      <c r="AE12" s="71">
        <v>2025</v>
      </c>
      <c r="AF12" s="72"/>
      <c r="AG12" s="77" t="s">
        <v>6</v>
      </c>
      <c r="AH12" s="77"/>
      <c r="AI12" s="71">
        <v>2025</v>
      </c>
      <c r="AJ12" s="72"/>
      <c r="AK12" s="78" t="s">
        <v>6</v>
      </c>
      <c r="AL12" s="79"/>
    </row>
    <row r="13" spans="9:42" ht="16.5" customHeight="1" x14ac:dyDescent="0.15">
      <c r="J13" s="10">
        <f t="shared" si="0"/>
        <v>0</v>
      </c>
      <c r="K13" s="10">
        <f t="shared" si="1"/>
        <v>0</v>
      </c>
      <c r="L13" s="10">
        <f t="shared" si="2"/>
        <v>0</v>
      </c>
      <c r="M13" s="10">
        <f t="shared" si="3"/>
        <v>0</v>
      </c>
      <c r="N13" s="10">
        <f t="shared" si="4"/>
        <v>0</v>
      </c>
      <c r="O13" s="10">
        <f t="shared" si="5"/>
        <v>0</v>
      </c>
      <c r="P13" s="9">
        <f t="shared" ref="P13:P42" si="12">MAX(Q13:V13)</f>
        <v>0</v>
      </c>
      <c r="Q13" s="10">
        <f t="shared" si="6"/>
        <v>0</v>
      </c>
      <c r="R13" s="10">
        <f t="shared" si="7"/>
        <v>0</v>
      </c>
      <c r="S13" s="10">
        <f t="shared" si="8"/>
        <v>0</v>
      </c>
      <c r="T13" s="10">
        <f t="shared" si="9"/>
        <v>0</v>
      </c>
      <c r="U13" s="10">
        <f t="shared" si="10"/>
        <v>0</v>
      </c>
      <c r="V13" s="10">
        <f t="shared" si="11"/>
        <v>0</v>
      </c>
      <c r="Y13" s="2"/>
      <c r="Z13" s="2"/>
      <c r="AE13" s="73">
        <v>4</v>
      </c>
      <c r="AF13" s="74"/>
      <c r="AG13" s="75" t="s">
        <v>8</v>
      </c>
      <c r="AH13" s="76"/>
      <c r="AI13" s="80">
        <v>5</v>
      </c>
      <c r="AJ13" s="81"/>
      <c r="AK13" s="82" t="s">
        <v>8</v>
      </c>
      <c r="AL13" s="83"/>
    </row>
    <row r="14" spans="9:42" ht="16.5" customHeight="1" x14ac:dyDescent="0.15">
      <c r="J14" s="10">
        <f t="shared" si="0"/>
        <v>0</v>
      </c>
      <c r="K14" s="10">
        <f t="shared" si="1"/>
        <v>0</v>
      </c>
      <c r="L14" s="10">
        <f t="shared" si="2"/>
        <v>0</v>
      </c>
      <c r="M14" s="10">
        <f t="shared" si="3"/>
        <v>0</v>
      </c>
      <c r="N14" s="10">
        <f t="shared" si="4"/>
        <v>0</v>
      </c>
      <c r="O14" s="10">
        <f t="shared" si="5"/>
        <v>0</v>
      </c>
      <c r="P14" s="9">
        <f t="shared" si="12"/>
        <v>0</v>
      </c>
      <c r="Q14" s="10">
        <f t="shared" si="6"/>
        <v>0</v>
      </c>
      <c r="R14" s="10">
        <f t="shared" si="7"/>
        <v>0</v>
      </c>
      <c r="S14" s="10">
        <f t="shared" si="8"/>
        <v>0</v>
      </c>
      <c r="T14" s="10">
        <f t="shared" si="9"/>
        <v>0</v>
      </c>
      <c r="U14" s="10">
        <f t="shared" si="10"/>
        <v>0</v>
      </c>
      <c r="V14" s="10">
        <f t="shared" si="11"/>
        <v>0</v>
      </c>
      <c r="Y14" s="2"/>
      <c r="Z14" s="2"/>
      <c r="AE14" s="35">
        <v>15</v>
      </c>
      <c r="AF14" s="36">
        <f t="shared" ref="AF14:AF30" si="13">DATE($AE$12,$AE$13,$AE14)</f>
        <v>45762</v>
      </c>
      <c r="AG14" s="25"/>
      <c r="AH14" s="41" t="s">
        <v>3</v>
      </c>
      <c r="AI14" s="33">
        <v>1</v>
      </c>
      <c r="AJ14" s="34">
        <f t="shared" ref="AJ14:AJ28" si="14">DATE($AI$12,$AI$13,$AI14)</f>
        <v>45778</v>
      </c>
      <c r="AK14" s="26"/>
      <c r="AL14" s="40" t="s">
        <v>3</v>
      </c>
    </row>
    <row r="15" spans="9:42" ht="16.5" customHeight="1" x14ac:dyDescent="0.15">
      <c r="J15" s="10">
        <f t="shared" si="0"/>
        <v>0</v>
      </c>
      <c r="K15" s="10">
        <f t="shared" si="1"/>
        <v>0</v>
      </c>
      <c r="L15" s="10">
        <f t="shared" si="2"/>
        <v>0</v>
      </c>
      <c r="M15" s="10">
        <f t="shared" si="3"/>
        <v>0</v>
      </c>
      <c r="N15" s="10">
        <f t="shared" si="4"/>
        <v>0</v>
      </c>
      <c r="O15" s="10">
        <f t="shared" si="5"/>
        <v>0</v>
      </c>
      <c r="P15" s="9">
        <f t="shared" si="12"/>
        <v>0</v>
      </c>
      <c r="Q15" s="10">
        <f t="shared" si="6"/>
        <v>0</v>
      </c>
      <c r="R15" s="10">
        <f t="shared" si="7"/>
        <v>0</v>
      </c>
      <c r="S15" s="10">
        <f t="shared" si="8"/>
        <v>0</v>
      </c>
      <c r="T15" s="10">
        <f t="shared" si="9"/>
        <v>0</v>
      </c>
      <c r="U15" s="10">
        <f t="shared" si="10"/>
        <v>0</v>
      </c>
      <c r="V15" s="10">
        <f t="shared" si="11"/>
        <v>0</v>
      </c>
      <c r="Y15" s="2"/>
      <c r="Z15" s="2"/>
      <c r="AE15" s="33">
        <v>16</v>
      </c>
      <c r="AF15" s="34">
        <f t="shared" si="13"/>
        <v>45763</v>
      </c>
      <c r="AG15" s="25"/>
      <c r="AH15" s="42" t="s">
        <v>3</v>
      </c>
      <c r="AI15" s="33">
        <v>2</v>
      </c>
      <c r="AJ15" s="34">
        <f t="shared" si="14"/>
        <v>45779</v>
      </c>
      <c r="AK15" s="25"/>
      <c r="AL15" s="41" t="s">
        <v>3</v>
      </c>
    </row>
    <row r="16" spans="9:42" ht="16.5" customHeight="1" x14ac:dyDescent="0.15">
      <c r="J16" s="10">
        <f t="shared" si="0"/>
        <v>0</v>
      </c>
      <c r="K16" s="10">
        <f t="shared" si="1"/>
        <v>0</v>
      </c>
      <c r="L16" s="10">
        <f t="shared" si="2"/>
        <v>0</v>
      </c>
      <c r="M16" s="10">
        <f t="shared" si="3"/>
        <v>0</v>
      </c>
      <c r="N16" s="10">
        <f t="shared" si="4"/>
        <v>0</v>
      </c>
      <c r="O16" s="10">
        <f t="shared" si="5"/>
        <v>0</v>
      </c>
      <c r="P16" s="9">
        <f t="shared" si="12"/>
        <v>0</v>
      </c>
      <c r="Q16" s="10">
        <f t="shared" si="6"/>
        <v>0</v>
      </c>
      <c r="R16" s="10">
        <f t="shared" si="7"/>
        <v>0</v>
      </c>
      <c r="S16" s="10">
        <f t="shared" si="8"/>
        <v>0</v>
      </c>
      <c r="T16" s="10">
        <f t="shared" si="9"/>
        <v>0</v>
      </c>
      <c r="U16" s="10">
        <f t="shared" si="10"/>
        <v>0</v>
      </c>
      <c r="V16" s="10">
        <f t="shared" si="11"/>
        <v>0</v>
      </c>
      <c r="Y16" s="2"/>
      <c r="Z16" s="2"/>
      <c r="AE16" s="33">
        <v>17</v>
      </c>
      <c r="AF16" s="34">
        <f t="shared" si="13"/>
        <v>45764</v>
      </c>
      <c r="AG16" s="25"/>
      <c r="AH16" s="42" t="s">
        <v>3</v>
      </c>
      <c r="AI16" s="33">
        <v>3</v>
      </c>
      <c r="AJ16" s="34">
        <f t="shared" si="14"/>
        <v>45780</v>
      </c>
      <c r="AK16" s="25"/>
      <c r="AL16" s="41" t="s">
        <v>3</v>
      </c>
    </row>
    <row r="17" spans="10:38" ht="16.5" customHeight="1" x14ac:dyDescent="0.15">
      <c r="J17" s="10">
        <f t="shared" si="0"/>
        <v>0</v>
      </c>
      <c r="K17" s="10">
        <f t="shared" si="1"/>
        <v>0</v>
      </c>
      <c r="L17" s="10">
        <f t="shared" si="2"/>
        <v>0</v>
      </c>
      <c r="M17" s="10">
        <f t="shared" si="3"/>
        <v>0</v>
      </c>
      <c r="N17" s="10">
        <f t="shared" si="4"/>
        <v>0</v>
      </c>
      <c r="O17" s="10">
        <f t="shared" si="5"/>
        <v>0</v>
      </c>
      <c r="P17" s="9">
        <f t="shared" si="12"/>
        <v>0</v>
      </c>
      <c r="Q17" s="10">
        <f t="shared" si="6"/>
        <v>0</v>
      </c>
      <c r="R17" s="10">
        <f t="shared" si="7"/>
        <v>0</v>
      </c>
      <c r="S17" s="10">
        <f t="shared" si="8"/>
        <v>0</v>
      </c>
      <c r="T17" s="10">
        <f t="shared" si="9"/>
        <v>0</v>
      </c>
      <c r="U17" s="10">
        <f t="shared" si="10"/>
        <v>0</v>
      </c>
      <c r="V17" s="10">
        <f t="shared" si="11"/>
        <v>0</v>
      </c>
      <c r="Y17" s="2"/>
      <c r="Z17" s="2"/>
      <c r="AE17" s="33">
        <v>18</v>
      </c>
      <c r="AF17" s="34">
        <f t="shared" si="13"/>
        <v>45765</v>
      </c>
      <c r="AG17" s="25"/>
      <c r="AH17" s="42" t="s">
        <v>3</v>
      </c>
      <c r="AI17" s="33">
        <v>4</v>
      </c>
      <c r="AJ17" s="34">
        <f t="shared" si="14"/>
        <v>45781</v>
      </c>
      <c r="AK17" s="25"/>
      <c r="AL17" s="41" t="s">
        <v>3</v>
      </c>
    </row>
    <row r="18" spans="10:38" ht="16.5" customHeight="1" x14ac:dyDescent="0.15">
      <c r="J18" s="10">
        <f t="shared" si="0"/>
        <v>0</v>
      </c>
      <c r="K18" s="10">
        <f t="shared" si="1"/>
        <v>0</v>
      </c>
      <c r="L18" s="10">
        <f t="shared" si="2"/>
        <v>0</v>
      </c>
      <c r="M18" s="10">
        <f t="shared" si="3"/>
        <v>0</v>
      </c>
      <c r="N18" s="10">
        <f t="shared" si="4"/>
        <v>0</v>
      </c>
      <c r="O18" s="10">
        <f t="shared" si="5"/>
        <v>0</v>
      </c>
      <c r="P18" s="9">
        <f t="shared" si="12"/>
        <v>0</v>
      </c>
      <c r="Q18" s="10">
        <f t="shared" si="6"/>
        <v>0</v>
      </c>
      <c r="R18" s="10">
        <f t="shared" si="7"/>
        <v>0</v>
      </c>
      <c r="S18" s="10">
        <f t="shared" si="8"/>
        <v>0</v>
      </c>
      <c r="T18" s="10">
        <f t="shared" si="9"/>
        <v>0</v>
      </c>
      <c r="U18" s="10">
        <f t="shared" si="10"/>
        <v>0</v>
      </c>
      <c r="V18" s="10">
        <f t="shared" si="11"/>
        <v>0</v>
      </c>
      <c r="Y18" s="2"/>
      <c r="Z18" s="2"/>
      <c r="AE18" s="33">
        <v>19</v>
      </c>
      <c r="AF18" s="34">
        <f t="shared" si="13"/>
        <v>45766</v>
      </c>
      <c r="AG18" s="25"/>
      <c r="AH18" s="42" t="s">
        <v>3</v>
      </c>
      <c r="AI18" s="33">
        <v>5</v>
      </c>
      <c r="AJ18" s="34">
        <f t="shared" si="14"/>
        <v>45782</v>
      </c>
      <c r="AK18" s="25"/>
      <c r="AL18" s="41" t="s">
        <v>3</v>
      </c>
    </row>
    <row r="19" spans="10:38" ht="16.5" customHeight="1" x14ac:dyDescent="0.15">
      <c r="J19" s="10">
        <f t="shared" si="0"/>
        <v>0</v>
      </c>
      <c r="K19" s="10">
        <f t="shared" si="1"/>
        <v>0</v>
      </c>
      <c r="L19" s="10">
        <f t="shared" si="2"/>
        <v>0</v>
      </c>
      <c r="M19" s="10">
        <f t="shared" si="3"/>
        <v>0</v>
      </c>
      <c r="N19" s="10">
        <f t="shared" si="4"/>
        <v>0</v>
      </c>
      <c r="O19" s="10">
        <f t="shared" si="5"/>
        <v>0</v>
      </c>
      <c r="P19" s="9">
        <f t="shared" si="12"/>
        <v>0</v>
      </c>
      <c r="Q19" s="10">
        <f t="shared" si="6"/>
        <v>0</v>
      </c>
      <c r="R19" s="10">
        <f t="shared" si="7"/>
        <v>0</v>
      </c>
      <c r="S19" s="10">
        <f t="shared" si="8"/>
        <v>0</v>
      </c>
      <c r="T19" s="10">
        <f t="shared" si="9"/>
        <v>0</v>
      </c>
      <c r="U19" s="10">
        <f t="shared" si="10"/>
        <v>0</v>
      </c>
      <c r="V19" s="10">
        <f t="shared" si="11"/>
        <v>0</v>
      </c>
      <c r="Y19" s="2"/>
      <c r="Z19" s="2"/>
      <c r="AE19" s="33">
        <v>20</v>
      </c>
      <c r="AF19" s="34">
        <f t="shared" si="13"/>
        <v>45767</v>
      </c>
      <c r="AG19" s="25"/>
      <c r="AH19" s="42" t="s">
        <v>3</v>
      </c>
      <c r="AI19" s="33">
        <v>6</v>
      </c>
      <c r="AJ19" s="34">
        <f t="shared" si="14"/>
        <v>45783</v>
      </c>
      <c r="AK19" s="25"/>
      <c r="AL19" s="41" t="s">
        <v>3</v>
      </c>
    </row>
    <row r="20" spans="10:38" ht="16.5" customHeight="1" x14ac:dyDescent="0.15">
      <c r="J20" s="10">
        <f t="shared" si="0"/>
        <v>0</v>
      </c>
      <c r="K20" s="10">
        <f t="shared" si="1"/>
        <v>0</v>
      </c>
      <c r="L20" s="10">
        <f t="shared" si="2"/>
        <v>0</v>
      </c>
      <c r="M20" s="10">
        <f t="shared" si="3"/>
        <v>0</v>
      </c>
      <c r="N20" s="10">
        <f t="shared" si="4"/>
        <v>0</v>
      </c>
      <c r="O20" s="10">
        <f t="shared" si="5"/>
        <v>0</v>
      </c>
      <c r="P20" s="9">
        <f t="shared" si="12"/>
        <v>0</v>
      </c>
      <c r="Q20" s="10">
        <f t="shared" si="6"/>
        <v>0</v>
      </c>
      <c r="R20" s="10">
        <f t="shared" si="7"/>
        <v>0</v>
      </c>
      <c r="S20" s="10">
        <f t="shared" si="8"/>
        <v>0</v>
      </c>
      <c r="T20" s="10">
        <f t="shared" si="9"/>
        <v>0</v>
      </c>
      <c r="U20" s="10">
        <f t="shared" si="10"/>
        <v>0</v>
      </c>
      <c r="V20" s="10">
        <f t="shared" si="11"/>
        <v>0</v>
      </c>
      <c r="Y20" s="2"/>
      <c r="Z20" s="2"/>
      <c r="AE20" s="33">
        <v>21</v>
      </c>
      <c r="AF20" s="34">
        <f t="shared" si="13"/>
        <v>45768</v>
      </c>
      <c r="AG20" s="25"/>
      <c r="AH20" s="42" t="s">
        <v>3</v>
      </c>
      <c r="AI20" s="33">
        <v>7</v>
      </c>
      <c r="AJ20" s="34">
        <f t="shared" si="14"/>
        <v>45784</v>
      </c>
      <c r="AK20" s="25"/>
      <c r="AL20" s="41" t="s">
        <v>3</v>
      </c>
    </row>
    <row r="21" spans="10:38" ht="16.5" customHeight="1" x14ac:dyDescent="0.15">
      <c r="J21" s="10">
        <f t="shared" si="0"/>
        <v>0</v>
      </c>
      <c r="K21" s="10">
        <f t="shared" si="1"/>
        <v>0</v>
      </c>
      <c r="L21" s="10">
        <f t="shared" si="2"/>
        <v>0</v>
      </c>
      <c r="M21" s="10">
        <f t="shared" si="3"/>
        <v>0</v>
      </c>
      <c r="N21" s="10">
        <f t="shared" si="4"/>
        <v>0</v>
      </c>
      <c r="O21" s="10">
        <f t="shared" si="5"/>
        <v>0</v>
      </c>
      <c r="P21" s="9">
        <f t="shared" si="12"/>
        <v>0</v>
      </c>
      <c r="Q21" s="10">
        <f t="shared" si="6"/>
        <v>0</v>
      </c>
      <c r="R21" s="10">
        <f t="shared" si="7"/>
        <v>0</v>
      </c>
      <c r="S21" s="10">
        <f t="shared" si="8"/>
        <v>0</v>
      </c>
      <c r="T21" s="10">
        <f t="shared" si="9"/>
        <v>0</v>
      </c>
      <c r="U21" s="10">
        <f t="shared" si="10"/>
        <v>0</v>
      </c>
      <c r="V21" s="10">
        <f t="shared" si="11"/>
        <v>0</v>
      </c>
      <c r="Y21" s="2"/>
      <c r="Z21" s="2"/>
      <c r="AE21" s="33">
        <v>22</v>
      </c>
      <c r="AF21" s="34">
        <f t="shared" si="13"/>
        <v>45769</v>
      </c>
      <c r="AG21" s="25"/>
      <c r="AH21" s="42" t="s">
        <v>3</v>
      </c>
      <c r="AI21" s="33">
        <v>8</v>
      </c>
      <c r="AJ21" s="34">
        <f t="shared" si="14"/>
        <v>45785</v>
      </c>
      <c r="AK21" s="25"/>
      <c r="AL21" s="41" t="s">
        <v>3</v>
      </c>
    </row>
    <row r="22" spans="10:38" ht="16.5" customHeight="1" x14ac:dyDescent="0.15">
      <c r="J22" s="10">
        <f t="shared" si="0"/>
        <v>0</v>
      </c>
      <c r="K22" s="10">
        <f t="shared" si="1"/>
        <v>0</v>
      </c>
      <c r="L22" s="10">
        <f t="shared" si="2"/>
        <v>0</v>
      </c>
      <c r="M22" s="10">
        <f t="shared" si="3"/>
        <v>0</v>
      </c>
      <c r="N22" s="10">
        <f t="shared" si="4"/>
        <v>0</v>
      </c>
      <c r="O22" s="10">
        <f t="shared" si="5"/>
        <v>0</v>
      </c>
      <c r="P22" s="9">
        <f t="shared" si="12"/>
        <v>0</v>
      </c>
      <c r="Q22" s="10">
        <f t="shared" si="6"/>
        <v>0</v>
      </c>
      <c r="R22" s="10">
        <f t="shared" si="7"/>
        <v>0</v>
      </c>
      <c r="S22" s="10">
        <f t="shared" si="8"/>
        <v>0</v>
      </c>
      <c r="T22" s="10">
        <f t="shared" si="9"/>
        <v>0</v>
      </c>
      <c r="U22" s="10">
        <f t="shared" si="10"/>
        <v>0</v>
      </c>
      <c r="V22" s="10">
        <f t="shared" si="11"/>
        <v>0</v>
      </c>
      <c r="Y22" s="2"/>
      <c r="Z22" s="2"/>
      <c r="AE22" s="33">
        <v>23</v>
      </c>
      <c r="AF22" s="34">
        <f t="shared" si="13"/>
        <v>45770</v>
      </c>
      <c r="AG22" s="25"/>
      <c r="AH22" s="42" t="s">
        <v>3</v>
      </c>
      <c r="AI22" s="33">
        <v>9</v>
      </c>
      <c r="AJ22" s="34">
        <f t="shared" si="14"/>
        <v>45786</v>
      </c>
      <c r="AK22" s="25"/>
      <c r="AL22" s="41" t="s">
        <v>3</v>
      </c>
    </row>
    <row r="23" spans="10:38" ht="16.5" customHeight="1" x14ac:dyDescent="0.15">
      <c r="J23" s="10">
        <f t="shared" si="0"/>
        <v>0</v>
      </c>
      <c r="K23" s="10">
        <f t="shared" si="1"/>
        <v>0</v>
      </c>
      <c r="L23" s="10">
        <f t="shared" si="2"/>
        <v>0</v>
      </c>
      <c r="M23" s="10">
        <f t="shared" si="3"/>
        <v>0</v>
      </c>
      <c r="N23" s="10">
        <f t="shared" si="4"/>
        <v>0</v>
      </c>
      <c r="O23" s="10">
        <f t="shared" si="5"/>
        <v>0</v>
      </c>
      <c r="P23" s="9">
        <f t="shared" si="12"/>
        <v>0</v>
      </c>
      <c r="Q23" s="10">
        <f t="shared" si="6"/>
        <v>0</v>
      </c>
      <c r="R23" s="10">
        <f t="shared" si="7"/>
        <v>0</v>
      </c>
      <c r="S23" s="10">
        <f t="shared" si="8"/>
        <v>0</v>
      </c>
      <c r="T23" s="10">
        <f t="shared" si="9"/>
        <v>0</v>
      </c>
      <c r="U23" s="10">
        <f t="shared" si="10"/>
        <v>0</v>
      </c>
      <c r="V23" s="10">
        <f t="shared" si="11"/>
        <v>0</v>
      </c>
      <c r="Y23" s="2"/>
      <c r="Z23" s="2"/>
      <c r="AE23" s="33">
        <v>24</v>
      </c>
      <c r="AF23" s="34">
        <f t="shared" si="13"/>
        <v>45771</v>
      </c>
      <c r="AG23" s="25"/>
      <c r="AH23" s="42" t="s">
        <v>3</v>
      </c>
      <c r="AI23" s="33">
        <v>10</v>
      </c>
      <c r="AJ23" s="34">
        <f t="shared" si="14"/>
        <v>45787</v>
      </c>
      <c r="AK23" s="25"/>
      <c r="AL23" s="41" t="s">
        <v>3</v>
      </c>
    </row>
    <row r="24" spans="10:38" ht="16.5" customHeight="1" x14ac:dyDescent="0.15">
      <c r="J24" s="10">
        <f t="shared" si="0"/>
        <v>0</v>
      </c>
      <c r="K24" s="10">
        <f t="shared" si="1"/>
        <v>0</v>
      </c>
      <c r="L24" s="10">
        <f t="shared" si="2"/>
        <v>0</v>
      </c>
      <c r="M24" s="10">
        <f t="shared" si="3"/>
        <v>0</v>
      </c>
      <c r="N24" s="10">
        <f t="shared" si="4"/>
        <v>0</v>
      </c>
      <c r="O24" s="10">
        <f t="shared" si="5"/>
        <v>0</v>
      </c>
      <c r="P24" s="9">
        <f t="shared" si="12"/>
        <v>0</v>
      </c>
      <c r="Q24" s="10">
        <f t="shared" si="6"/>
        <v>0</v>
      </c>
      <c r="R24" s="10">
        <f t="shared" si="7"/>
        <v>0</v>
      </c>
      <c r="S24" s="10">
        <f t="shared" si="8"/>
        <v>0</v>
      </c>
      <c r="T24" s="10">
        <f t="shared" si="9"/>
        <v>0</v>
      </c>
      <c r="U24" s="10">
        <f t="shared" si="10"/>
        <v>0</v>
      </c>
      <c r="V24" s="10">
        <f t="shared" si="11"/>
        <v>0</v>
      </c>
      <c r="Y24" s="2"/>
      <c r="Z24" s="2"/>
      <c r="AE24" s="33">
        <v>25</v>
      </c>
      <c r="AF24" s="34">
        <f t="shared" si="13"/>
        <v>45772</v>
      </c>
      <c r="AG24" s="25"/>
      <c r="AH24" s="42" t="s">
        <v>3</v>
      </c>
      <c r="AI24" s="33">
        <v>11</v>
      </c>
      <c r="AJ24" s="34">
        <f t="shared" si="14"/>
        <v>45788</v>
      </c>
      <c r="AK24" s="25"/>
      <c r="AL24" s="41" t="s">
        <v>3</v>
      </c>
    </row>
    <row r="25" spans="10:38" ht="16.5" customHeight="1" x14ac:dyDescent="0.15">
      <c r="J25" s="10">
        <f t="shared" si="0"/>
        <v>0</v>
      </c>
      <c r="K25" s="10">
        <f t="shared" si="1"/>
        <v>0</v>
      </c>
      <c r="L25" s="10">
        <f t="shared" si="2"/>
        <v>0</v>
      </c>
      <c r="M25" s="10">
        <f t="shared" si="3"/>
        <v>0</v>
      </c>
      <c r="N25" s="10">
        <f t="shared" si="4"/>
        <v>0</v>
      </c>
      <c r="O25" s="10">
        <f t="shared" si="5"/>
        <v>0</v>
      </c>
      <c r="P25" s="9">
        <f t="shared" si="12"/>
        <v>0</v>
      </c>
      <c r="Q25" s="10">
        <f t="shared" si="6"/>
        <v>0</v>
      </c>
      <c r="R25" s="10">
        <f t="shared" si="7"/>
        <v>0</v>
      </c>
      <c r="S25" s="10">
        <f t="shared" si="8"/>
        <v>0</v>
      </c>
      <c r="T25" s="10">
        <f t="shared" si="9"/>
        <v>0</v>
      </c>
      <c r="U25" s="10">
        <f t="shared" si="10"/>
        <v>0</v>
      </c>
      <c r="V25" s="10">
        <f t="shared" si="11"/>
        <v>0</v>
      </c>
      <c r="Y25" s="2"/>
      <c r="Z25" s="2"/>
      <c r="AE25" s="33">
        <v>26</v>
      </c>
      <c r="AF25" s="34">
        <f t="shared" si="13"/>
        <v>45773</v>
      </c>
      <c r="AG25" s="25"/>
      <c r="AH25" s="42" t="s">
        <v>3</v>
      </c>
      <c r="AI25" s="33">
        <v>12</v>
      </c>
      <c r="AJ25" s="34">
        <f t="shared" si="14"/>
        <v>45789</v>
      </c>
      <c r="AK25" s="25"/>
      <c r="AL25" s="41" t="s">
        <v>3</v>
      </c>
    </row>
    <row r="26" spans="10:38" ht="16.5" customHeight="1" x14ac:dyDescent="0.15">
      <c r="J26" s="10">
        <f t="shared" si="0"/>
        <v>0</v>
      </c>
      <c r="K26" s="10">
        <f t="shared" si="1"/>
        <v>0</v>
      </c>
      <c r="L26" s="10">
        <f t="shared" si="2"/>
        <v>0</v>
      </c>
      <c r="M26" s="10">
        <f t="shared" si="3"/>
        <v>0</v>
      </c>
      <c r="N26" s="10">
        <f t="shared" si="4"/>
        <v>0</v>
      </c>
      <c r="O26" s="10">
        <f t="shared" si="5"/>
        <v>0</v>
      </c>
      <c r="P26" s="9">
        <f t="shared" si="12"/>
        <v>0</v>
      </c>
      <c r="Q26" s="10">
        <f t="shared" si="6"/>
        <v>0</v>
      </c>
      <c r="R26" s="10">
        <f t="shared" si="7"/>
        <v>0</v>
      </c>
      <c r="S26" s="10">
        <f t="shared" si="8"/>
        <v>0</v>
      </c>
      <c r="T26" s="10">
        <f t="shared" si="9"/>
        <v>0</v>
      </c>
      <c r="U26" s="10">
        <f t="shared" si="10"/>
        <v>0</v>
      </c>
      <c r="V26" s="10">
        <f t="shared" si="11"/>
        <v>0</v>
      </c>
      <c r="Y26" s="2"/>
      <c r="Z26" s="2"/>
      <c r="AE26" s="33">
        <v>27</v>
      </c>
      <c r="AF26" s="34">
        <f t="shared" si="13"/>
        <v>45774</v>
      </c>
      <c r="AG26" s="25"/>
      <c r="AH26" s="42" t="s">
        <v>3</v>
      </c>
      <c r="AI26" s="33">
        <v>13</v>
      </c>
      <c r="AJ26" s="34">
        <f t="shared" si="14"/>
        <v>45790</v>
      </c>
      <c r="AK26" s="25"/>
      <c r="AL26" s="41" t="s">
        <v>3</v>
      </c>
    </row>
    <row r="27" spans="10:38" ht="16.5" customHeight="1" x14ac:dyDescent="0.15">
      <c r="J27" s="10">
        <f t="shared" si="0"/>
        <v>0</v>
      </c>
      <c r="K27" s="10">
        <f t="shared" si="1"/>
        <v>0</v>
      </c>
      <c r="L27" s="10">
        <f t="shared" si="2"/>
        <v>0</v>
      </c>
      <c r="M27" s="10">
        <f t="shared" si="3"/>
        <v>0</v>
      </c>
      <c r="N27" s="10">
        <f t="shared" si="4"/>
        <v>0</v>
      </c>
      <c r="O27" s="10">
        <f t="shared" si="5"/>
        <v>0</v>
      </c>
      <c r="P27" s="9">
        <f t="shared" si="12"/>
        <v>0</v>
      </c>
      <c r="Q27" s="10">
        <f t="shared" si="6"/>
        <v>0</v>
      </c>
      <c r="R27" s="10">
        <f t="shared" si="7"/>
        <v>0</v>
      </c>
      <c r="S27" s="10">
        <f t="shared" si="8"/>
        <v>0</v>
      </c>
      <c r="T27" s="10">
        <f t="shared" si="9"/>
        <v>0</v>
      </c>
      <c r="U27" s="10">
        <f t="shared" si="10"/>
        <v>0</v>
      </c>
      <c r="V27" s="10">
        <f t="shared" si="11"/>
        <v>0</v>
      </c>
      <c r="Y27" s="2"/>
      <c r="Z27" s="2"/>
      <c r="AE27" s="33">
        <v>28</v>
      </c>
      <c r="AF27" s="34">
        <f t="shared" si="13"/>
        <v>45775</v>
      </c>
      <c r="AG27" s="25"/>
      <c r="AH27" s="42" t="s">
        <v>3</v>
      </c>
      <c r="AI27" s="33">
        <v>14</v>
      </c>
      <c r="AJ27" s="34">
        <f t="shared" si="14"/>
        <v>45791</v>
      </c>
      <c r="AK27" s="25"/>
      <c r="AL27" s="41" t="s">
        <v>3</v>
      </c>
    </row>
    <row r="28" spans="10:38" ht="16.5" customHeight="1" x14ac:dyDescent="0.15">
      <c r="J28" s="10">
        <f t="shared" si="0"/>
        <v>0</v>
      </c>
      <c r="K28" s="10">
        <f t="shared" si="1"/>
        <v>0</v>
      </c>
      <c r="L28" s="10">
        <f t="shared" si="2"/>
        <v>0</v>
      </c>
      <c r="M28" s="10">
        <f t="shared" si="3"/>
        <v>0</v>
      </c>
      <c r="N28" s="10">
        <f t="shared" si="4"/>
        <v>0</v>
      </c>
      <c r="O28" s="10">
        <f t="shared" si="5"/>
        <v>0</v>
      </c>
      <c r="P28" s="9">
        <f t="shared" si="12"/>
        <v>0</v>
      </c>
      <c r="Q28" s="10">
        <f t="shared" si="6"/>
        <v>0</v>
      </c>
      <c r="R28" s="10">
        <f t="shared" si="7"/>
        <v>0</v>
      </c>
      <c r="S28" s="10">
        <f t="shared" si="8"/>
        <v>0</v>
      </c>
      <c r="T28" s="10">
        <f t="shared" si="9"/>
        <v>0</v>
      </c>
      <c r="U28" s="10">
        <f t="shared" si="10"/>
        <v>0</v>
      </c>
      <c r="V28" s="10">
        <f t="shared" si="11"/>
        <v>0</v>
      </c>
      <c r="Y28" s="2"/>
      <c r="Z28" s="2"/>
      <c r="AE28" s="33">
        <v>29</v>
      </c>
      <c r="AF28" s="34">
        <f t="shared" si="13"/>
        <v>45776</v>
      </c>
      <c r="AG28" s="25"/>
      <c r="AH28" s="42" t="s">
        <v>3</v>
      </c>
      <c r="AI28" s="33">
        <v>15</v>
      </c>
      <c r="AJ28" s="34">
        <f t="shared" si="14"/>
        <v>45792</v>
      </c>
      <c r="AK28" s="25"/>
      <c r="AL28" s="41" t="s">
        <v>3</v>
      </c>
    </row>
    <row r="29" spans="10:38" ht="16.5" customHeight="1" x14ac:dyDescent="0.15">
      <c r="J29" s="10" t="e">
        <f>IF(#REF!&lt;J$11,L$9,0)</f>
        <v>#REF!</v>
      </c>
      <c r="K29" s="10" t="e">
        <f>IF(AND(#REF!&gt;=J$11,#REF!&lt;K$11),M$9,0)</f>
        <v>#REF!</v>
      </c>
      <c r="L29" s="10" t="e">
        <f>IF(AND(#REF!&gt;=K$11,#REF!&lt;L$11),N$9,0)</f>
        <v>#REF!</v>
      </c>
      <c r="M29" s="10" t="e">
        <f>IF(AND(#REF!&gt;=L$11,#REF!&lt;M$11),O$9,0)</f>
        <v>#REF!</v>
      </c>
      <c r="N29" s="10" t="e">
        <f>IF(AND(#REF!&gt;=M$11,#REF!&lt;N$11),P$9,0)</f>
        <v>#REF!</v>
      </c>
      <c r="O29" s="10" t="e">
        <f>IF(#REF!&gt;=N$11,Q$9,0)</f>
        <v>#REF!</v>
      </c>
      <c r="P29" s="9" t="e">
        <f t="shared" si="12"/>
        <v>#REF!</v>
      </c>
      <c r="Q29" s="10" t="e">
        <f>IF(#REF!&lt;Q$11,S$9,0)</f>
        <v>#REF!</v>
      </c>
      <c r="R29" s="10" t="e">
        <f>IF(AND(#REF!&gt;=Q$11,#REF!&lt;R$11),T$9,0)</f>
        <v>#REF!</v>
      </c>
      <c r="S29" s="10" t="e">
        <f>IF(AND(#REF!&gt;=R$11,#REF!&lt;S$11),U$9,0)</f>
        <v>#REF!</v>
      </c>
      <c r="T29" s="10" t="e">
        <f>IF(AND(#REF!&gt;=S$11,#REF!&lt;T$11),V$9,0)</f>
        <v>#REF!</v>
      </c>
      <c r="U29" s="10" t="e">
        <f>IF(AND(#REF!&gt;=T$11,#REF!&lt;U$11),W$9,0)</f>
        <v>#REF!</v>
      </c>
      <c r="V29" s="10" t="e">
        <f>IF(#REF!&gt;=U$11,X$9,0)</f>
        <v>#REF!</v>
      </c>
      <c r="Y29" s="2"/>
      <c r="Z29" s="2"/>
      <c r="AE29" s="33">
        <v>30</v>
      </c>
      <c r="AF29" s="34">
        <f t="shared" si="13"/>
        <v>45777</v>
      </c>
      <c r="AG29" s="25"/>
      <c r="AH29" s="46" t="s">
        <v>3</v>
      </c>
      <c r="AI29" s="48"/>
    </row>
    <row r="30" spans="10:38" ht="16.5" customHeight="1" x14ac:dyDescent="0.15">
      <c r="J30" s="10" t="e">
        <f>IF(#REF!&lt;J$11,L$9,0)</f>
        <v>#REF!</v>
      </c>
      <c r="K30" s="10" t="e">
        <f>IF(AND(#REF!&gt;=J$11,#REF!&lt;K$11),M$9,0)</f>
        <v>#REF!</v>
      </c>
      <c r="L30" s="10" t="e">
        <f>IF(AND(#REF!&gt;=K$11,#REF!&lt;L$11),N$9,0)</f>
        <v>#REF!</v>
      </c>
      <c r="M30" s="10" t="e">
        <f>IF(AND(#REF!&gt;=L$11,#REF!&lt;M$11),O$9,0)</f>
        <v>#REF!</v>
      </c>
      <c r="N30" s="10" t="e">
        <f>IF(AND(#REF!&gt;=M$11,#REF!&lt;N$11),P$9,0)</f>
        <v>#REF!</v>
      </c>
      <c r="O30" s="10" t="e">
        <f>IF(#REF!&gt;=N$11,Q$9,0)</f>
        <v>#REF!</v>
      </c>
      <c r="P30" s="9" t="e">
        <f t="shared" si="12"/>
        <v>#REF!</v>
      </c>
      <c r="Q30" s="10" t="e">
        <f>IF(#REF!&lt;Q$11,S$9,0)</f>
        <v>#REF!</v>
      </c>
      <c r="R30" s="10" t="e">
        <f>IF(AND(#REF!&gt;=Q$11,#REF!&lt;R$11),T$9,0)</f>
        <v>#REF!</v>
      </c>
      <c r="S30" s="10" t="e">
        <f>IF(AND(#REF!&gt;=R$11,#REF!&lt;S$11),U$9,0)</f>
        <v>#REF!</v>
      </c>
      <c r="T30" s="10" t="e">
        <f>IF(AND(#REF!&gt;=S$11,#REF!&lt;T$11),V$9,0)</f>
        <v>#REF!</v>
      </c>
      <c r="U30" s="10" t="e">
        <f>IF(AND(#REF!&gt;=T$11,#REF!&lt;U$11),W$9,0)</f>
        <v>#REF!</v>
      </c>
      <c r="V30" s="10" t="e">
        <f>IF(#REF!&gt;=U$11,X$9,0)</f>
        <v>#REF!</v>
      </c>
      <c r="Y30" s="2"/>
      <c r="Z30" s="2"/>
      <c r="AE30" s="33">
        <v>31</v>
      </c>
      <c r="AF30" s="34">
        <f t="shared" si="13"/>
        <v>45778</v>
      </c>
      <c r="AG30" s="25"/>
      <c r="AH30" s="41" t="s">
        <v>3</v>
      </c>
      <c r="AI30" s="47"/>
      <c r="AJ30" s="31" t="s">
        <v>17</v>
      </c>
      <c r="AK30" s="43">
        <f>COUNTIF(AG14:AG30,"&gt;=8000")+COUNTIF(AK14:AK28,"&gt;=8000")</f>
        <v>0</v>
      </c>
      <c r="AL30" s="37" t="s">
        <v>16</v>
      </c>
    </row>
    <row r="31" spans="10:38" ht="16.5" customHeight="1" x14ac:dyDescent="0.15">
      <c r="J31" s="10" t="e">
        <f>IF(#REF!&lt;J$11,L$9,0)</f>
        <v>#REF!</v>
      </c>
      <c r="K31" s="10" t="e">
        <f>IF(AND(#REF!&gt;=J$11,#REF!&lt;K$11),M$9,0)</f>
        <v>#REF!</v>
      </c>
      <c r="L31" s="10" t="e">
        <f>IF(AND(#REF!&gt;=K$11,#REF!&lt;L$11),N$9,0)</f>
        <v>#REF!</v>
      </c>
      <c r="M31" s="10" t="e">
        <f>IF(AND(#REF!&gt;=L$11,#REF!&lt;M$11),O$9,0)</f>
        <v>#REF!</v>
      </c>
      <c r="N31" s="10" t="e">
        <f>IF(AND(#REF!&gt;=M$11,#REF!&lt;N$11),P$9,0)</f>
        <v>#REF!</v>
      </c>
      <c r="O31" s="10" t="e">
        <f>IF(#REF!&gt;=N$11,Q$9,0)</f>
        <v>#REF!</v>
      </c>
      <c r="P31" s="9" t="e">
        <f t="shared" si="12"/>
        <v>#REF!</v>
      </c>
      <c r="Q31" s="10" t="e">
        <f>IF(#REF!&lt;Q$11,S$9,0)</f>
        <v>#REF!</v>
      </c>
      <c r="R31" s="10" t="e">
        <f>IF(AND(#REF!&gt;=Q$11,#REF!&lt;R$11),T$9,0)</f>
        <v>#REF!</v>
      </c>
      <c r="S31" s="10" t="e">
        <f>IF(AND(#REF!&gt;=R$11,#REF!&lt;S$11),U$9,0)</f>
        <v>#REF!</v>
      </c>
      <c r="T31" s="10" t="e">
        <f>IF(AND(#REF!&gt;=S$11,#REF!&lt;T$11),V$9,0)</f>
        <v>#REF!</v>
      </c>
      <c r="U31" s="10" t="e">
        <f>IF(AND(#REF!&gt;=T$11,#REF!&lt;U$11),W$9,0)</f>
        <v>#REF!</v>
      </c>
      <c r="V31" s="10" t="e">
        <f>IF(#REF!&gt;=U$11,X$9,0)</f>
        <v>#REF!</v>
      </c>
      <c r="Y31" s="2"/>
      <c r="Z31" s="2"/>
      <c r="AJ31" s="31" t="s">
        <v>15</v>
      </c>
      <c r="AK31" s="43">
        <f>SUM(AG14:AG30,AK14:AK28)</f>
        <v>0</v>
      </c>
      <c r="AL31" s="37" t="s">
        <v>14</v>
      </c>
    </row>
    <row r="32" spans="10:38" ht="16.5" customHeight="1" x14ac:dyDescent="0.15">
      <c r="J32" s="10" t="e">
        <f>IF(#REF!&lt;J$11,L$9,0)</f>
        <v>#REF!</v>
      </c>
      <c r="K32" s="10" t="e">
        <f>IF(AND(#REF!&gt;=J$11,#REF!&lt;K$11),M$9,0)</f>
        <v>#REF!</v>
      </c>
      <c r="L32" s="10" t="e">
        <f>IF(AND(#REF!&gt;=K$11,#REF!&lt;L$11),N$9,0)</f>
        <v>#REF!</v>
      </c>
      <c r="M32" s="10" t="e">
        <f>IF(AND(#REF!&gt;=L$11,#REF!&lt;M$11),O$9,0)</f>
        <v>#REF!</v>
      </c>
      <c r="N32" s="10" t="e">
        <f>IF(AND(#REF!&gt;=M$11,#REF!&lt;N$11),P$9,0)</f>
        <v>#REF!</v>
      </c>
      <c r="O32" s="10" t="e">
        <f>IF(#REF!&gt;=N$11,Q$9,0)</f>
        <v>#REF!</v>
      </c>
      <c r="P32" s="9" t="e">
        <f t="shared" si="12"/>
        <v>#REF!</v>
      </c>
      <c r="Q32" s="10" t="e">
        <f>IF(#REF!&lt;Q$11,S$9,0)</f>
        <v>#REF!</v>
      </c>
      <c r="R32" s="10" t="e">
        <f>IF(AND(#REF!&gt;=Q$11,#REF!&lt;R$11),T$9,0)</f>
        <v>#REF!</v>
      </c>
      <c r="S32" s="10" t="e">
        <f>IF(AND(#REF!&gt;=R$11,#REF!&lt;S$11),U$9,0)</f>
        <v>#REF!</v>
      </c>
      <c r="T32" s="10" t="e">
        <f>IF(AND(#REF!&gt;=S$11,#REF!&lt;T$11),V$9,0)</f>
        <v>#REF!</v>
      </c>
      <c r="U32" s="10" t="e">
        <f>IF(AND(#REF!&gt;=T$11,#REF!&lt;U$11),W$9,0)</f>
        <v>#REF!</v>
      </c>
      <c r="V32" s="10" t="e">
        <f>IF(#REF!&gt;=U$11,X$9,0)</f>
        <v>#REF!</v>
      </c>
      <c r="Y32" s="2"/>
      <c r="Z32" s="2"/>
    </row>
    <row r="33" spans="1:27" ht="16.5" customHeight="1" x14ac:dyDescent="0.15">
      <c r="J33" s="10" t="e">
        <f>IF(#REF!&lt;J$11,L$9,0)</f>
        <v>#REF!</v>
      </c>
      <c r="K33" s="10" t="e">
        <f>IF(AND(#REF!&gt;=J$11,#REF!&lt;K$11),M$9,0)</f>
        <v>#REF!</v>
      </c>
      <c r="L33" s="10" t="e">
        <f>IF(AND(#REF!&gt;=K$11,#REF!&lt;L$11),N$9,0)</f>
        <v>#REF!</v>
      </c>
      <c r="M33" s="10" t="e">
        <f>IF(AND(#REF!&gt;=L$11,#REF!&lt;M$11),O$9,0)</f>
        <v>#REF!</v>
      </c>
      <c r="N33" s="10" t="e">
        <f>IF(AND(#REF!&gt;=M$11,#REF!&lt;N$11),P$9,0)</f>
        <v>#REF!</v>
      </c>
      <c r="O33" s="10" t="e">
        <f>IF(#REF!&gt;=N$11,Q$9,0)</f>
        <v>#REF!</v>
      </c>
      <c r="P33" s="9" t="e">
        <f t="shared" si="12"/>
        <v>#REF!</v>
      </c>
      <c r="Q33" s="10" t="e">
        <f>IF(#REF!&lt;Q$11,S$9,0)</f>
        <v>#REF!</v>
      </c>
      <c r="R33" s="10" t="e">
        <f>IF(AND(#REF!&gt;=Q$11,#REF!&lt;R$11),T$9,0)</f>
        <v>#REF!</v>
      </c>
      <c r="S33" s="10" t="e">
        <f>IF(AND(#REF!&gt;=R$11,#REF!&lt;S$11),U$9,0)</f>
        <v>#REF!</v>
      </c>
      <c r="T33" s="10" t="e">
        <f>IF(AND(#REF!&gt;=S$11,#REF!&lt;T$11),V$9,0)</f>
        <v>#REF!</v>
      </c>
      <c r="U33" s="10" t="e">
        <f>IF(AND(#REF!&gt;=T$11,#REF!&lt;U$11),W$9,0)</f>
        <v>#REF!</v>
      </c>
      <c r="V33" s="10" t="e">
        <f>IF(#REF!&gt;=U$11,X$9,0)</f>
        <v>#REF!</v>
      </c>
      <c r="Y33" s="2"/>
      <c r="Z33" s="2"/>
    </row>
    <row r="34" spans="1:27" ht="16.5" customHeight="1" x14ac:dyDescent="0.15">
      <c r="J34" s="10" t="e">
        <f>IF(#REF!&lt;J$11,L$9,0)</f>
        <v>#REF!</v>
      </c>
      <c r="K34" s="10" t="e">
        <f>IF(AND(#REF!&gt;=J$11,#REF!&lt;K$11),M$9,0)</f>
        <v>#REF!</v>
      </c>
      <c r="L34" s="10" t="e">
        <f>IF(AND(#REF!&gt;=K$11,#REF!&lt;L$11),N$9,0)</f>
        <v>#REF!</v>
      </c>
      <c r="M34" s="10" t="e">
        <f>IF(AND(#REF!&gt;=L$11,#REF!&lt;M$11),O$9,0)</f>
        <v>#REF!</v>
      </c>
      <c r="N34" s="10" t="e">
        <f>IF(AND(#REF!&gt;=M$11,#REF!&lt;N$11),P$9,0)</f>
        <v>#REF!</v>
      </c>
      <c r="O34" s="10" t="e">
        <f>IF(#REF!&gt;=N$11,Q$9,0)</f>
        <v>#REF!</v>
      </c>
      <c r="P34" s="9" t="e">
        <f t="shared" si="12"/>
        <v>#REF!</v>
      </c>
      <c r="Q34" s="10" t="e">
        <f>IF(#REF!&lt;Q$11,S$9,0)</f>
        <v>#REF!</v>
      </c>
      <c r="R34" s="10" t="e">
        <f>IF(AND(#REF!&gt;=Q$11,#REF!&lt;R$11),T$9,0)</f>
        <v>#REF!</v>
      </c>
      <c r="S34" s="10" t="e">
        <f>IF(AND(#REF!&gt;=R$11,#REF!&lt;S$11),U$9,0)</f>
        <v>#REF!</v>
      </c>
      <c r="T34" s="10" t="e">
        <f>IF(AND(#REF!&gt;=S$11,#REF!&lt;T$11),V$9,0)</f>
        <v>#REF!</v>
      </c>
      <c r="U34" s="10" t="e">
        <f>IF(AND(#REF!&gt;=T$11,#REF!&lt;U$11),W$9,0)</f>
        <v>#REF!</v>
      </c>
      <c r="V34" s="10" t="e">
        <f>IF(#REF!&gt;=U$11,X$9,0)</f>
        <v>#REF!</v>
      </c>
      <c r="Y34" s="2"/>
      <c r="Z34" s="2"/>
    </row>
    <row r="35" spans="1:27" ht="16.5" customHeight="1" x14ac:dyDescent="0.15">
      <c r="J35" s="10" t="e">
        <f>IF(#REF!&lt;J$11,L$9,0)</f>
        <v>#REF!</v>
      </c>
      <c r="K35" s="10" t="e">
        <f>IF(AND(#REF!&gt;=J$11,#REF!&lt;K$11),M$9,0)</f>
        <v>#REF!</v>
      </c>
      <c r="L35" s="10" t="e">
        <f>IF(AND(#REF!&gt;=K$11,#REF!&lt;L$11),N$9,0)</f>
        <v>#REF!</v>
      </c>
      <c r="M35" s="10" t="e">
        <f>IF(AND(#REF!&gt;=L$11,#REF!&lt;M$11),O$9,0)</f>
        <v>#REF!</v>
      </c>
      <c r="N35" s="10" t="e">
        <f>IF(AND(#REF!&gt;=M$11,#REF!&lt;N$11),P$9,0)</f>
        <v>#REF!</v>
      </c>
      <c r="O35" s="10" t="e">
        <f>IF(#REF!&gt;=N$11,Q$9,0)</f>
        <v>#REF!</v>
      </c>
      <c r="P35" s="9" t="e">
        <f t="shared" si="12"/>
        <v>#REF!</v>
      </c>
      <c r="Q35" s="10" t="e">
        <f>IF(#REF!&lt;Q$11,S$9,0)</f>
        <v>#REF!</v>
      </c>
      <c r="R35" s="10" t="e">
        <f>IF(AND(#REF!&gt;=Q$11,#REF!&lt;R$11),T$9,0)</f>
        <v>#REF!</v>
      </c>
      <c r="S35" s="10" t="e">
        <f>IF(AND(#REF!&gt;=R$11,#REF!&lt;S$11),U$9,0)</f>
        <v>#REF!</v>
      </c>
      <c r="T35" s="10" t="e">
        <f>IF(AND(#REF!&gt;=S$11,#REF!&lt;T$11),V$9,0)</f>
        <v>#REF!</v>
      </c>
      <c r="U35" s="10" t="e">
        <f>IF(AND(#REF!&gt;=T$11,#REF!&lt;U$11),W$9,0)</f>
        <v>#REF!</v>
      </c>
      <c r="V35" s="10" t="e">
        <f>IF(#REF!&gt;=U$11,X$9,0)</f>
        <v>#REF!</v>
      </c>
      <c r="Y35" s="2"/>
      <c r="Z35" s="2"/>
    </row>
    <row r="36" spans="1:27" ht="16.5" customHeight="1" x14ac:dyDescent="0.15">
      <c r="J36" s="10" t="e">
        <f>IF(#REF!&lt;J$11,L$9,0)</f>
        <v>#REF!</v>
      </c>
      <c r="K36" s="10" t="e">
        <f>IF(AND(#REF!&gt;=J$11,#REF!&lt;K$11),M$9,0)</f>
        <v>#REF!</v>
      </c>
      <c r="L36" s="10" t="e">
        <f>IF(AND(#REF!&gt;=K$11,#REF!&lt;L$11),N$9,0)</f>
        <v>#REF!</v>
      </c>
      <c r="M36" s="10" t="e">
        <f>IF(AND(#REF!&gt;=L$11,#REF!&lt;M$11),O$9,0)</f>
        <v>#REF!</v>
      </c>
      <c r="N36" s="10" t="e">
        <f>IF(AND(#REF!&gt;=M$11,#REF!&lt;N$11),P$9,0)</f>
        <v>#REF!</v>
      </c>
      <c r="O36" s="10" t="e">
        <f>IF(#REF!&gt;=N$11,Q$9,0)</f>
        <v>#REF!</v>
      </c>
      <c r="P36" s="9" t="e">
        <f t="shared" si="12"/>
        <v>#REF!</v>
      </c>
      <c r="Q36" s="10" t="e">
        <f>IF(#REF!&lt;Q$11,S$9,0)</f>
        <v>#REF!</v>
      </c>
      <c r="R36" s="10" t="e">
        <f>IF(AND(#REF!&gt;=Q$11,#REF!&lt;R$11),T$9,0)</f>
        <v>#REF!</v>
      </c>
      <c r="S36" s="10" t="e">
        <f>IF(AND(#REF!&gt;=R$11,#REF!&lt;S$11),U$9,0)</f>
        <v>#REF!</v>
      </c>
      <c r="T36" s="10" t="e">
        <f>IF(AND(#REF!&gt;=S$11,#REF!&lt;T$11),V$9,0)</f>
        <v>#REF!</v>
      </c>
      <c r="U36" s="10" t="e">
        <f>IF(AND(#REF!&gt;=T$11,#REF!&lt;U$11),W$9,0)</f>
        <v>#REF!</v>
      </c>
      <c r="V36" s="10" t="e">
        <f>IF(#REF!&gt;=U$11,X$9,0)</f>
        <v>#REF!</v>
      </c>
      <c r="Y36" s="2"/>
      <c r="Z36" s="2"/>
    </row>
    <row r="37" spans="1:27" ht="16.5" customHeight="1" x14ac:dyDescent="0.15">
      <c r="J37" s="10" t="e">
        <f>IF(#REF!&lt;J$11,L$9,0)</f>
        <v>#REF!</v>
      </c>
      <c r="K37" s="10" t="e">
        <f>IF(AND(#REF!&gt;=J$11,#REF!&lt;K$11),M$9,0)</f>
        <v>#REF!</v>
      </c>
      <c r="L37" s="10" t="e">
        <f>IF(AND(#REF!&gt;=K$11,#REF!&lt;L$11),N$9,0)</f>
        <v>#REF!</v>
      </c>
      <c r="M37" s="10" t="e">
        <f>IF(AND(#REF!&gt;=L$11,#REF!&lt;M$11),O$9,0)</f>
        <v>#REF!</v>
      </c>
      <c r="N37" s="10" t="e">
        <f>IF(AND(#REF!&gt;=M$11,#REF!&lt;N$11),P$9,0)</f>
        <v>#REF!</v>
      </c>
      <c r="O37" s="10" t="e">
        <f>IF(#REF!&gt;=N$11,Q$9,0)</f>
        <v>#REF!</v>
      </c>
      <c r="P37" s="9" t="e">
        <f t="shared" si="12"/>
        <v>#REF!</v>
      </c>
      <c r="Q37" s="10" t="e">
        <f>IF(#REF!&lt;Q$11,S$9,0)</f>
        <v>#REF!</v>
      </c>
      <c r="R37" s="10" t="e">
        <f>IF(AND(#REF!&gt;=Q$11,#REF!&lt;R$11),T$9,0)</f>
        <v>#REF!</v>
      </c>
      <c r="S37" s="10" t="e">
        <f>IF(AND(#REF!&gt;=R$11,#REF!&lt;S$11),U$9,0)</f>
        <v>#REF!</v>
      </c>
      <c r="T37" s="10" t="e">
        <f>IF(AND(#REF!&gt;=S$11,#REF!&lt;T$11),V$9,0)</f>
        <v>#REF!</v>
      </c>
      <c r="U37" s="10" t="e">
        <f>IF(AND(#REF!&gt;=T$11,#REF!&lt;U$11),W$9,0)</f>
        <v>#REF!</v>
      </c>
      <c r="V37" s="10" t="e">
        <f>IF(#REF!&gt;=U$11,X$9,0)</f>
        <v>#REF!</v>
      </c>
      <c r="Y37" s="2"/>
      <c r="Z37" s="2"/>
      <c r="AA37" s="21"/>
    </row>
    <row r="38" spans="1:27" ht="16.5" customHeight="1" x14ac:dyDescent="0.15">
      <c r="J38" s="10" t="e">
        <f>IF(#REF!&lt;J$11,L$9,0)</f>
        <v>#REF!</v>
      </c>
      <c r="K38" s="10" t="e">
        <f>IF(AND(#REF!&gt;=J$11,#REF!&lt;K$11),M$9,0)</f>
        <v>#REF!</v>
      </c>
      <c r="L38" s="10" t="e">
        <f>IF(AND(#REF!&gt;=K$11,#REF!&lt;L$11),N$9,0)</f>
        <v>#REF!</v>
      </c>
      <c r="M38" s="10" t="e">
        <f>IF(AND(#REF!&gt;=L$11,#REF!&lt;M$11),O$9,0)</f>
        <v>#REF!</v>
      </c>
      <c r="N38" s="10" t="e">
        <f>IF(AND(#REF!&gt;=M$11,#REF!&lt;N$11),P$9,0)</f>
        <v>#REF!</v>
      </c>
      <c r="O38" s="10" t="e">
        <f>IF(#REF!&gt;=N$11,Q$9,0)</f>
        <v>#REF!</v>
      </c>
      <c r="P38" s="9" t="e">
        <f t="shared" si="12"/>
        <v>#REF!</v>
      </c>
      <c r="Q38" s="10" t="e">
        <f>IF(#REF!&lt;Q$11,S$9,0)</f>
        <v>#REF!</v>
      </c>
      <c r="R38" s="10" t="e">
        <f>IF(AND(#REF!&gt;=Q$11,#REF!&lt;R$11),T$9,0)</f>
        <v>#REF!</v>
      </c>
      <c r="S38" s="10" t="e">
        <f>IF(AND(#REF!&gt;=R$11,#REF!&lt;S$11),U$9,0)</f>
        <v>#REF!</v>
      </c>
      <c r="T38" s="10" t="e">
        <f>IF(AND(#REF!&gt;=S$11,#REF!&lt;T$11),V$9,0)</f>
        <v>#REF!</v>
      </c>
      <c r="U38" s="10" t="e">
        <f>IF(AND(#REF!&gt;=T$11,#REF!&lt;U$11),W$9,0)</f>
        <v>#REF!</v>
      </c>
      <c r="V38" s="10" t="e">
        <f>IF(#REF!&gt;=U$11,X$9,0)</f>
        <v>#REF!</v>
      </c>
      <c r="W38" s="18" t="s">
        <v>5</v>
      </c>
      <c r="X38" s="14"/>
      <c r="Y38" s="2"/>
      <c r="Z38" s="2"/>
    </row>
    <row r="39" spans="1:27" ht="16.5" customHeight="1" x14ac:dyDescent="0.15">
      <c r="J39" s="10" t="e">
        <f>IF(#REF!&lt;J$11,L$9,0)</f>
        <v>#REF!</v>
      </c>
      <c r="K39" s="10" t="e">
        <f>IF(AND(#REF!&gt;=J$11,#REF!&lt;K$11),M$9,0)</f>
        <v>#REF!</v>
      </c>
      <c r="L39" s="10" t="e">
        <f>IF(AND(#REF!&gt;=K$11,#REF!&lt;L$11),N$9,0)</f>
        <v>#REF!</v>
      </c>
      <c r="M39" s="10" t="e">
        <f>IF(AND(#REF!&gt;=L$11,#REF!&lt;M$11),O$9,0)</f>
        <v>#REF!</v>
      </c>
      <c r="N39" s="10" t="e">
        <f>IF(AND(#REF!&gt;=M$11,#REF!&lt;N$11),P$9,0)</f>
        <v>#REF!</v>
      </c>
      <c r="O39" s="10" t="e">
        <f>IF(#REF!&gt;=N$11,Q$9,0)</f>
        <v>#REF!</v>
      </c>
      <c r="P39" s="9" t="e">
        <f t="shared" si="12"/>
        <v>#REF!</v>
      </c>
      <c r="Q39" s="10" t="e">
        <f>IF(#REF!&lt;Q$11,S$9,0)</f>
        <v>#REF!</v>
      </c>
      <c r="R39" s="10" t="e">
        <f>IF(AND(#REF!&gt;=Q$11,#REF!&lt;R$11),T$9,0)</f>
        <v>#REF!</v>
      </c>
      <c r="S39" s="10" t="e">
        <f>IF(AND(#REF!&gt;=R$11,#REF!&lt;S$11),U$9,0)</f>
        <v>#REF!</v>
      </c>
      <c r="T39" s="10" t="e">
        <f>IF(AND(#REF!&gt;=S$11,#REF!&lt;T$11),V$9,0)</f>
        <v>#REF!</v>
      </c>
      <c r="U39" s="10" t="e">
        <f>IF(AND(#REF!&gt;=T$11,#REF!&lt;U$11),W$9,0)</f>
        <v>#REF!</v>
      </c>
      <c r="V39" s="10" t="e">
        <f>IF(#REF!&gt;=U$11,X$9,0)</f>
        <v>#REF!</v>
      </c>
      <c r="W39" s="14" t="e">
        <f>MONTH(#REF!)</f>
        <v>#REF!</v>
      </c>
      <c r="X39" s="14" t="e">
        <f>IF($W39=$AE$13,TRUE,FALSE)</f>
        <v>#REF!</v>
      </c>
      <c r="Y39" s="2"/>
      <c r="Z39" s="2"/>
    </row>
    <row r="40" spans="1:27" ht="16.5" customHeight="1" x14ac:dyDescent="0.15">
      <c r="J40" s="10" t="e">
        <f>IF(#REF!&lt;J$11,L$9,0)</f>
        <v>#REF!</v>
      </c>
      <c r="K40" s="10" t="e">
        <f>IF(AND(#REF!&gt;=J$11,#REF!&lt;K$11),M$9,0)</f>
        <v>#REF!</v>
      </c>
      <c r="L40" s="10" t="e">
        <f>IF(AND(#REF!&gt;=K$11,#REF!&lt;L$11),N$9,0)</f>
        <v>#REF!</v>
      </c>
      <c r="M40" s="10" t="e">
        <f>IF(AND(#REF!&gt;=L$11,#REF!&lt;M$11),O$9,0)</f>
        <v>#REF!</v>
      </c>
      <c r="N40" s="10" t="e">
        <f>IF(AND(#REF!&gt;=M$11,#REF!&lt;N$11),P$9,0)</f>
        <v>#REF!</v>
      </c>
      <c r="O40" s="10" t="e">
        <f>IF(#REF!&gt;=N$11,Q$9,0)</f>
        <v>#REF!</v>
      </c>
      <c r="P40" s="9" t="e">
        <f t="shared" si="12"/>
        <v>#REF!</v>
      </c>
      <c r="Q40" s="10" t="e">
        <f>IF(#REF!&lt;Q$11,S$9,0)</f>
        <v>#REF!</v>
      </c>
      <c r="R40" s="10" t="e">
        <f>IF(AND(#REF!&gt;=Q$11,#REF!&lt;R$11),T$9,0)</f>
        <v>#REF!</v>
      </c>
      <c r="S40" s="10" t="e">
        <f>IF(AND(#REF!&gt;=R$11,#REF!&lt;S$11),U$9,0)</f>
        <v>#REF!</v>
      </c>
      <c r="T40" s="10" t="e">
        <f>IF(AND(#REF!&gt;=S$11,#REF!&lt;T$11),V$9,0)</f>
        <v>#REF!</v>
      </c>
      <c r="U40" s="10" t="e">
        <f>IF(AND(#REF!&gt;=T$11,#REF!&lt;U$11),W$9,0)</f>
        <v>#REF!</v>
      </c>
      <c r="V40" s="10" t="e">
        <f>IF(#REF!&gt;=U$11,X$9,0)</f>
        <v>#REF!</v>
      </c>
      <c r="W40" s="14" t="e">
        <f>MONTH(#REF!)</f>
        <v>#REF!</v>
      </c>
      <c r="X40" s="14" t="e">
        <f>IF($W40=$AE$13,TRUE,FALSE)</f>
        <v>#REF!</v>
      </c>
      <c r="Y40" s="2"/>
      <c r="Z40" s="2"/>
    </row>
    <row r="41" spans="1:27" ht="16.5" customHeight="1" x14ac:dyDescent="0.15">
      <c r="J41" s="10" t="e">
        <f>IF(#REF!&lt;J$11,L$9,0)</f>
        <v>#REF!</v>
      </c>
      <c r="K41" s="10" t="e">
        <f>IF(AND(#REF!&gt;=J$11,#REF!&lt;K$11),M$9,0)</f>
        <v>#REF!</v>
      </c>
      <c r="L41" s="10" t="e">
        <f>IF(AND(#REF!&gt;=K$11,#REF!&lt;L$11),N$9,0)</f>
        <v>#REF!</v>
      </c>
      <c r="M41" s="10" t="e">
        <f>IF(AND(#REF!&gt;=L$11,#REF!&lt;M$11),O$9,0)</f>
        <v>#REF!</v>
      </c>
      <c r="N41" s="10" t="e">
        <f>IF(AND(#REF!&gt;=M$11,#REF!&lt;N$11),P$9,0)</f>
        <v>#REF!</v>
      </c>
      <c r="O41" s="10" t="e">
        <f>IF(#REF!&gt;=N$11,Q$9,0)</f>
        <v>#REF!</v>
      </c>
      <c r="P41" s="9" t="e">
        <f t="shared" si="12"/>
        <v>#REF!</v>
      </c>
      <c r="Q41" s="10" t="e">
        <f>IF(#REF!&lt;Q$11,S$9,0)</f>
        <v>#REF!</v>
      </c>
      <c r="R41" s="10" t="e">
        <f>IF(AND(#REF!&gt;=Q$11,#REF!&lt;R$11),T$9,0)</f>
        <v>#REF!</v>
      </c>
      <c r="S41" s="10" t="e">
        <f>IF(AND(#REF!&gt;=R$11,#REF!&lt;S$11),U$9,0)</f>
        <v>#REF!</v>
      </c>
      <c r="T41" s="10" t="e">
        <f>IF(AND(#REF!&gt;=S$11,#REF!&lt;T$11),V$9,0)</f>
        <v>#REF!</v>
      </c>
      <c r="U41" s="10" t="e">
        <f>IF(AND(#REF!&gt;=T$11,#REF!&lt;U$11),W$9,0)</f>
        <v>#REF!</v>
      </c>
      <c r="V41" s="10" t="e">
        <f>IF(#REF!&gt;=U$11,X$9,0)</f>
        <v>#REF!</v>
      </c>
      <c r="W41" s="14" t="e">
        <f>MONTH(#REF!)</f>
        <v>#REF!</v>
      </c>
      <c r="X41" s="14" t="e">
        <f>IF($W41=$AE$13,TRUE,FALSE)</f>
        <v>#REF!</v>
      </c>
      <c r="Y41" s="2"/>
      <c r="Z41" s="2"/>
    </row>
    <row r="42" spans="1:27" ht="16.5" customHeight="1" x14ac:dyDescent="0.15">
      <c r="J42" s="10" t="e">
        <f>IF(#REF!&lt;J$11,L$9,0)</f>
        <v>#REF!</v>
      </c>
      <c r="K42" s="10" t="e">
        <f>IF(AND(#REF!&gt;=J$11,#REF!&lt;K$11),M$9,0)</f>
        <v>#REF!</v>
      </c>
      <c r="L42" s="10" t="e">
        <f>IF(AND(#REF!&gt;=K$11,#REF!&lt;L$11),N$9,0)</f>
        <v>#REF!</v>
      </c>
      <c r="M42" s="10" t="e">
        <f>IF(AND(#REF!&gt;=L$11,#REF!&lt;M$11),O$9,0)</f>
        <v>#REF!</v>
      </c>
      <c r="N42" s="10" t="e">
        <f>IF(AND(#REF!&gt;=M$11,#REF!&lt;N$11),P$9,0)</f>
        <v>#REF!</v>
      </c>
      <c r="O42" s="10" t="e">
        <f>IF(#REF!&gt;=N$11,Q$9,0)</f>
        <v>#REF!</v>
      </c>
      <c r="P42" s="9" t="e">
        <f t="shared" si="12"/>
        <v>#REF!</v>
      </c>
      <c r="Q42" s="10" t="e">
        <f>IF(#REF!&lt;Q$11,S$9,0)</f>
        <v>#REF!</v>
      </c>
      <c r="R42" s="10" t="e">
        <f>IF(AND(#REF!&gt;=Q$11,#REF!&lt;R$11),T$9,0)</f>
        <v>#REF!</v>
      </c>
      <c r="S42" s="10" t="e">
        <f>IF(AND(#REF!&gt;=R$11,#REF!&lt;S$11),U$9,0)</f>
        <v>#REF!</v>
      </c>
      <c r="T42" s="10" t="e">
        <f>IF(AND(#REF!&gt;=S$11,#REF!&lt;T$11),V$9,0)</f>
        <v>#REF!</v>
      </c>
      <c r="U42" s="10" t="e">
        <f>IF(AND(#REF!&gt;=T$11,#REF!&lt;U$11),W$9,0)</f>
        <v>#REF!</v>
      </c>
      <c r="V42" s="10" t="e">
        <f>IF(#REF!&gt;=U$11,X$9,0)</f>
        <v>#REF!</v>
      </c>
      <c r="W42" s="14" t="e">
        <f>MONTH(#REF!)</f>
        <v>#REF!</v>
      </c>
      <c r="X42" s="14" t="e">
        <f>IF($W42=$AE$13,TRUE,FALSE)</f>
        <v>#REF!</v>
      </c>
      <c r="Y42" s="2"/>
      <c r="Z42" s="2"/>
    </row>
    <row r="43" spans="1:27" ht="18.600000000000001" customHeight="1" x14ac:dyDescent="0.15">
      <c r="A43" s="27"/>
      <c r="B43" s="28"/>
      <c r="C43" s="28"/>
      <c r="D43" s="28"/>
      <c r="E43" s="28"/>
      <c r="F43" s="28"/>
    </row>
    <row r="44" spans="1:27" ht="18" customHeight="1" x14ac:dyDescent="0.15">
      <c r="A44" s="28"/>
      <c r="B44" s="28"/>
      <c r="C44" s="28"/>
      <c r="D44" s="28"/>
      <c r="E44" s="28"/>
      <c r="F44" s="28"/>
    </row>
    <row r="45" spans="1:27" ht="19.5" customHeight="1" x14ac:dyDescent="0.15">
      <c r="A45" s="1"/>
      <c r="B45" s="20"/>
      <c r="C45" s="20"/>
      <c r="D45" s="20"/>
      <c r="E45" s="20"/>
      <c r="F45" s="20"/>
    </row>
    <row r="46" spans="1:27" ht="18" customHeight="1" x14ac:dyDescent="0.15">
      <c r="C46" s="2"/>
      <c r="D46" s="2"/>
      <c r="E46" s="2"/>
      <c r="R46" s="10"/>
      <c r="S46" s="10"/>
      <c r="T46" s="10"/>
      <c r="U46" s="10"/>
      <c r="V46" s="10"/>
      <c r="W46" s="10"/>
      <c r="X46" s="10"/>
    </row>
    <row r="47" spans="1:27" ht="18" customHeight="1" x14ac:dyDescent="0.15">
      <c r="R47" s="10"/>
      <c r="S47" s="10"/>
      <c r="T47" s="10"/>
      <c r="U47" s="10"/>
      <c r="V47" s="10"/>
      <c r="W47" s="10"/>
      <c r="X47" s="10"/>
    </row>
    <row r="48" spans="1:27" ht="18" customHeight="1" x14ac:dyDescent="0.15">
      <c r="R48" s="10"/>
      <c r="S48" s="10"/>
      <c r="T48" s="10"/>
      <c r="U48" s="10"/>
      <c r="V48" s="10"/>
      <c r="W48" s="10"/>
      <c r="X48" s="10"/>
    </row>
    <row r="49" spans="18:24" ht="18" customHeight="1" x14ac:dyDescent="0.15">
      <c r="R49" s="10"/>
      <c r="S49" s="10"/>
      <c r="T49" s="10"/>
      <c r="U49" s="10"/>
      <c r="V49" s="10"/>
      <c r="W49" s="10"/>
      <c r="X49" s="10"/>
    </row>
    <row r="50" spans="18:24" ht="18" customHeight="1" x14ac:dyDescent="0.15">
      <c r="R50" s="10"/>
      <c r="S50" s="10"/>
      <c r="T50" s="10"/>
      <c r="U50" s="10"/>
      <c r="V50" s="10"/>
      <c r="W50" s="10"/>
      <c r="X50" s="10"/>
    </row>
    <row r="51" spans="18:24" ht="18" customHeight="1" x14ac:dyDescent="0.15">
      <c r="R51" s="10"/>
      <c r="S51" s="10"/>
      <c r="T51" s="10"/>
      <c r="U51" s="10"/>
      <c r="V51" s="10"/>
      <c r="W51" s="10"/>
      <c r="X51" s="10"/>
    </row>
    <row r="52" spans="18:24" ht="18" customHeight="1" x14ac:dyDescent="0.15">
      <c r="R52" s="10"/>
      <c r="S52" s="10"/>
      <c r="T52" s="10"/>
      <c r="U52" s="10"/>
      <c r="V52" s="10"/>
      <c r="W52" s="10"/>
      <c r="X52" s="10"/>
    </row>
    <row r="53" spans="18:24" ht="18" customHeight="1" x14ac:dyDescent="0.15">
      <c r="R53" s="10"/>
      <c r="S53" s="10"/>
      <c r="T53" s="10"/>
      <c r="U53" s="10"/>
      <c r="V53" s="10"/>
      <c r="W53" s="10"/>
      <c r="X53" s="10"/>
    </row>
    <row r="54" spans="18:24" ht="18" customHeight="1" x14ac:dyDescent="0.15">
      <c r="R54" s="10"/>
      <c r="S54" s="10"/>
      <c r="T54" s="10"/>
      <c r="U54" s="10"/>
      <c r="V54" s="10"/>
      <c r="W54" s="10"/>
      <c r="X54" s="10"/>
    </row>
    <row r="55" spans="18:24" ht="18" customHeight="1" x14ac:dyDescent="0.15">
      <c r="R55" s="10"/>
      <c r="S55" s="10"/>
      <c r="T55" s="10"/>
      <c r="U55" s="10"/>
      <c r="V55" s="10"/>
      <c r="W55" s="10"/>
      <c r="X55" s="10"/>
    </row>
    <row r="56" spans="18:24" ht="18" customHeight="1" x14ac:dyDescent="0.15">
      <c r="R56" s="10"/>
      <c r="S56" s="10"/>
      <c r="T56" s="10"/>
      <c r="U56" s="10"/>
      <c r="V56" s="10"/>
      <c r="W56" s="10"/>
      <c r="X56" s="10"/>
    </row>
    <row r="57" spans="18:24" ht="18" customHeight="1" x14ac:dyDescent="0.15">
      <c r="R57" s="10"/>
      <c r="S57" s="10"/>
      <c r="T57" s="10"/>
      <c r="U57" s="10"/>
      <c r="V57" s="10"/>
      <c r="W57" s="10"/>
      <c r="X57" s="10"/>
    </row>
  </sheetData>
  <mergeCells count="18">
    <mergeCell ref="AE10:AF10"/>
    <mergeCell ref="AG10:AL10"/>
    <mergeCell ref="AE12:AF12"/>
    <mergeCell ref="AE13:AF13"/>
    <mergeCell ref="AG13:AH13"/>
    <mergeCell ref="AG12:AH12"/>
    <mergeCell ref="AI12:AJ12"/>
    <mergeCell ref="AK12:AL12"/>
    <mergeCell ref="AI13:AJ13"/>
    <mergeCell ref="AK13:AL13"/>
    <mergeCell ref="AE6:AL6"/>
    <mergeCell ref="AN4:AP4"/>
    <mergeCell ref="AE7:AF8"/>
    <mergeCell ref="AE9:AF9"/>
    <mergeCell ref="AG9:AL9"/>
    <mergeCell ref="AG7:AJ8"/>
    <mergeCell ref="AE4:AL5"/>
    <mergeCell ref="AN7:AP7"/>
  </mergeCells>
  <phoneticPr fontId="3"/>
  <dataValidations xWindow="262" yWindow="289" count="5">
    <dataValidation imeMode="off" allowBlank="1" showInputMessage="1" showErrorMessage="1" sqref="AG9:AG10 I9" xr:uid="{00000000-0002-0000-0100-000003000000}"/>
    <dataValidation imeMode="off" allowBlank="1" showInputMessage="1" showErrorMessage="1" prompt="記録する年を数字で入力してください。_x000a_例）　2021年⇒2021" sqref="AE12:AF13 AI12:AJ13" xr:uid="{00000000-0002-0000-0100-000005000000}"/>
    <dataValidation imeMode="hiragana" allowBlank="1" showInputMessage="1" showErrorMessage="1" sqref="AG7" xr:uid="{00000000-0002-0000-0100-000006000000}"/>
    <dataValidation imeMode="off" allowBlank="1" showInputMessage="1" showErrorMessage="1" prompt="歩数を数字で入力してください。_x000a_例）_x000a_2,000歩→2,000" sqref="AK14:AK28 AG14:AG30" xr:uid="{D7AE18AF-650A-457A-8EE5-9E070C69CDC8}"/>
    <dataValidation allowBlank="1" showInputMessage="1" showErrorMessage="1" prompt="このセルは自動で入力されます" sqref="AO5 AK30:AK31" xr:uid="{7471D8B8-61F8-4BDF-88EA-5103DD6CC972}"/>
  </dataValidations>
  <printOptions horizontalCentered="1" verticalCentered="1"/>
  <pageMargins left="0.23622047244094491" right="0.23622047244094491" top="0.19685039370078741" bottom="0.19685039370078741" header="0.19685039370078741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1E38-2CF9-4E23-A2D9-38A697F45A0E}">
  <dimension ref="A2:AP57"/>
  <sheetViews>
    <sheetView showGridLines="0" topLeftCell="A22" zoomScale="50" zoomScaleNormal="50" zoomScaleSheetLayoutView="112" workbookViewId="0">
      <selection activeCell="AK30" sqref="AK30"/>
    </sheetView>
  </sheetViews>
  <sheetFormatPr defaultColWidth="8.625" defaultRowHeight="18" customHeight="1" x14ac:dyDescent="0.15"/>
  <cols>
    <col min="1" max="1" width="6.875" style="2" customWidth="1"/>
    <col min="2" max="2" width="6.625" style="2" customWidth="1"/>
    <col min="3" max="3" width="10.875" style="4" customWidth="1"/>
    <col min="4" max="4" width="9.125" style="4" customWidth="1"/>
    <col min="5" max="5" width="7.25" style="19" customWidth="1"/>
    <col min="6" max="6" width="6.625" style="2" customWidth="1"/>
    <col min="7" max="7" width="10.75" style="2" customWidth="1"/>
    <col min="8" max="8" width="10.375" style="2" customWidth="1"/>
    <col min="9" max="9" width="10.625" style="2" customWidth="1"/>
    <col min="10" max="10" width="1.875" style="2" hidden="1" customWidth="1"/>
    <col min="11" max="11" width="8.625" style="9" hidden="1" customWidth="1"/>
    <col min="12" max="17" width="8.625" style="10" hidden="1" customWidth="1"/>
    <col min="18" max="26" width="8.625" style="9" hidden="1" customWidth="1"/>
    <col min="27" max="27" width="2.75" style="2" customWidth="1"/>
    <col min="28" max="28" width="3.125" style="2" customWidth="1"/>
    <col min="29" max="29" width="9.25" style="2" customWidth="1"/>
    <col min="30" max="30" width="12.5" style="2" customWidth="1"/>
    <col min="31" max="31" width="9.625" style="2" customWidth="1"/>
    <col min="32" max="32" width="8.625" style="2"/>
    <col min="33" max="33" width="16.125" style="2" customWidth="1"/>
    <col min="34" max="36" width="8.625" style="2"/>
    <col min="37" max="37" width="14.75" style="2" customWidth="1"/>
    <col min="38" max="39" width="8.625" style="2"/>
    <col min="40" max="40" width="10.125" style="2" customWidth="1"/>
    <col min="41" max="41" width="13.625" style="2" customWidth="1"/>
    <col min="42" max="42" width="4.5" style="2" customWidth="1"/>
    <col min="43" max="16384" width="8.625" style="2"/>
  </cols>
  <sheetData>
    <row r="2" spans="9:42" ht="18" customHeight="1" x14ac:dyDescent="0.15">
      <c r="I2" s="30"/>
    </row>
    <row r="3" spans="9:42" ht="30" customHeight="1" x14ac:dyDescent="0.15">
      <c r="I3" s="32"/>
    </row>
    <row r="4" spans="9:42" ht="14.25" customHeight="1" x14ac:dyDescent="0.15">
      <c r="AA4" s="3"/>
      <c r="AE4" s="68" t="s">
        <v>12</v>
      </c>
      <c r="AF4" s="68"/>
      <c r="AG4" s="68"/>
      <c r="AH4" s="68"/>
      <c r="AI4" s="68"/>
      <c r="AJ4" s="68"/>
      <c r="AK4" s="68"/>
      <c r="AL4" s="68"/>
      <c r="AN4" s="54"/>
      <c r="AO4" s="54"/>
      <c r="AP4" s="54"/>
    </row>
    <row r="5" spans="9:42" ht="21.75" customHeight="1" x14ac:dyDescent="0.15">
      <c r="J5" s="10"/>
      <c r="K5" s="10"/>
      <c r="P5" s="9"/>
      <c r="Q5" s="9"/>
      <c r="Z5" s="2"/>
      <c r="AE5" s="68"/>
      <c r="AF5" s="68"/>
      <c r="AG5" s="68"/>
      <c r="AH5" s="68"/>
      <c r="AI5" s="68"/>
      <c r="AJ5" s="68"/>
      <c r="AK5" s="68"/>
      <c r="AL5" s="68"/>
      <c r="AN5" s="4"/>
      <c r="AO5" s="39"/>
      <c r="AP5" s="4"/>
    </row>
    <row r="6" spans="9:42" ht="22.5" customHeight="1" x14ac:dyDescent="0.15">
      <c r="J6" s="10"/>
      <c r="K6" s="10"/>
      <c r="P6" s="9"/>
      <c r="Q6" s="9"/>
      <c r="X6" s="11"/>
      <c r="Y6" s="11"/>
      <c r="Z6"/>
      <c r="AA6"/>
      <c r="AE6" s="84" t="s">
        <v>10</v>
      </c>
      <c r="AF6" s="84"/>
      <c r="AG6" s="84"/>
      <c r="AH6" s="84"/>
      <c r="AI6" s="84"/>
      <c r="AJ6" s="84"/>
      <c r="AK6" s="84"/>
      <c r="AL6" s="84"/>
    </row>
    <row r="7" spans="9:42" ht="22.5" customHeight="1" x14ac:dyDescent="0.15">
      <c r="J7" s="9"/>
      <c r="K7" s="10"/>
      <c r="Q7" s="9"/>
      <c r="Y7" s="11"/>
      <c r="Z7"/>
      <c r="AA7"/>
      <c r="AB7"/>
      <c r="AC7"/>
      <c r="AE7" s="56" t="s">
        <v>7</v>
      </c>
      <c r="AF7" s="56"/>
      <c r="AG7" s="85" t="s">
        <v>18</v>
      </c>
      <c r="AH7" s="86"/>
      <c r="AI7" s="86"/>
      <c r="AJ7" s="87"/>
      <c r="AK7" s="49" t="s">
        <v>20</v>
      </c>
      <c r="AL7" s="45" t="s">
        <v>22</v>
      </c>
      <c r="AN7" s="54"/>
      <c r="AO7" s="54"/>
      <c r="AP7" s="54"/>
    </row>
    <row r="8" spans="9:42" ht="24.75" customHeight="1" x14ac:dyDescent="0.15">
      <c r="J8" s="9"/>
      <c r="K8" s="10"/>
      <c r="Q8" s="9"/>
      <c r="Y8" s="11"/>
      <c r="Z8"/>
      <c r="AA8"/>
      <c r="AB8"/>
      <c r="AC8"/>
      <c r="AE8" s="56"/>
      <c r="AF8" s="56"/>
      <c r="AG8" s="65"/>
      <c r="AH8" s="66"/>
      <c r="AI8" s="66"/>
      <c r="AJ8" s="67"/>
      <c r="AK8" s="50" t="s">
        <v>21</v>
      </c>
      <c r="AL8" s="45" t="s">
        <v>23</v>
      </c>
    </row>
    <row r="9" spans="9:42" ht="28.5" customHeight="1" x14ac:dyDescent="0.15">
      <c r="I9" s="7"/>
      <c r="L9" s="12">
        <v>0</v>
      </c>
      <c r="M9" s="12">
        <v>1</v>
      </c>
      <c r="N9" s="12">
        <v>2</v>
      </c>
      <c r="O9" s="12">
        <v>3</v>
      </c>
      <c r="P9" s="12">
        <v>4</v>
      </c>
      <c r="Q9" s="12">
        <v>5</v>
      </c>
      <c r="R9" s="13" t="s">
        <v>4</v>
      </c>
      <c r="S9" s="14">
        <v>0</v>
      </c>
      <c r="T9" s="14">
        <v>1</v>
      </c>
      <c r="U9" s="14">
        <v>2</v>
      </c>
      <c r="V9" s="14">
        <v>3</v>
      </c>
      <c r="W9" s="14">
        <v>4</v>
      </c>
      <c r="X9" s="14">
        <v>5</v>
      </c>
      <c r="AE9" s="57" t="s">
        <v>9</v>
      </c>
      <c r="AF9" s="58"/>
      <c r="AG9" s="59" t="s">
        <v>24</v>
      </c>
      <c r="AH9" s="60"/>
      <c r="AI9" s="60"/>
      <c r="AJ9" s="60"/>
      <c r="AK9" s="60"/>
      <c r="AL9" s="61"/>
    </row>
    <row r="10" spans="9:42" ht="40.5" customHeight="1" x14ac:dyDescent="0.15">
      <c r="J10" s="15" t="s">
        <v>0</v>
      </c>
      <c r="K10" s="15" t="s">
        <v>0</v>
      </c>
      <c r="L10" s="15" t="s">
        <v>0</v>
      </c>
      <c r="M10" s="15" t="s">
        <v>0</v>
      </c>
      <c r="N10" s="15" t="s">
        <v>0</v>
      </c>
      <c r="O10" s="15" t="s">
        <v>1</v>
      </c>
      <c r="P10" s="9"/>
      <c r="Q10" s="15" t="s">
        <v>0</v>
      </c>
      <c r="R10" s="15" t="s">
        <v>0</v>
      </c>
      <c r="S10" s="15" t="s">
        <v>0</v>
      </c>
      <c r="T10" s="15" t="s">
        <v>0</v>
      </c>
      <c r="U10" s="15" t="s">
        <v>0</v>
      </c>
      <c r="V10" s="15" t="s">
        <v>1</v>
      </c>
      <c r="Y10" s="2"/>
      <c r="Z10" s="8"/>
      <c r="AE10" s="69" t="s">
        <v>13</v>
      </c>
      <c r="AF10" s="69"/>
      <c r="AG10" s="70" t="s">
        <v>19</v>
      </c>
      <c r="AH10" s="70"/>
      <c r="AI10" s="70"/>
      <c r="AJ10" s="70"/>
      <c r="AK10" s="70"/>
      <c r="AL10" s="70"/>
    </row>
    <row r="11" spans="9:42" ht="14.25" customHeight="1" x14ac:dyDescent="0.15">
      <c r="J11" s="23">
        <v>2000</v>
      </c>
      <c r="K11" s="23">
        <v>4000</v>
      </c>
      <c r="L11" s="23">
        <v>6000</v>
      </c>
      <c r="M11" s="23">
        <v>8000</v>
      </c>
      <c r="N11" s="23">
        <v>10000</v>
      </c>
      <c r="O11" s="24">
        <f>N11</f>
        <v>10000</v>
      </c>
      <c r="P11" s="16" t="s">
        <v>2</v>
      </c>
      <c r="Q11" s="23">
        <v>20</v>
      </c>
      <c r="R11" s="23">
        <v>40</v>
      </c>
      <c r="S11" s="23">
        <v>60</v>
      </c>
      <c r="T11" s="23">
        <v>80</v>
      </c>
      <c r="U11" s="23">
        <v>100</v>
      </c>
      <c r="V11" s="17">
        <f>U11</f>
        <v>100</v>
      </c>
      <c r="Y11" s="2"/>
      <c r="Z11" s="2"/>
      <c r="AF11" s="8"/>
      <c r="AG11" s="4"/>
      <c r="AH11" s="4"/>
      <c r="AI11" s="5"/>
      <c r="AJ11" s="5"/>
      <c r="AK11" s="6"/>
      <c r="AL11" s="29"/>
    </row>
    <row r="12" spans="9:42" ht="16.5" customHeight="1" x14ac:dyDescent="0.15">
      <c r="J12" s="10">
        <f t="shared" ref="J12:J28" si="0">IF($AG14&lt;J$11,L$9,0)</f>
        <v>0</v>
      </c>
      <c r="K12" s="10">
        <f t="shared" ref="K12:N27" si="1">IF(AND($AG14&gt;=J$11,$AG14&lt;K$11),M$9,0)</f>
        <v>0</v>
      </c>
      <c r="L12" s="10">
        <f t="shared" si="1"/>
        <v>2</v>
      </c>
      <c r="M12" s="10">
        <f t="shared" si="1"/>
        <v>0</v>
      </c>
      <c r="N12" s="10">
        <f t="shared" si="1"/>
        <v>0</v>
      </c>
      <c r="O12" s="10">
        <f t="shared" ref="O12:O28" si="2">IF($AG14&gt;=N$11,Q$9,0)</f>
        <v>0</v>
      </c>
      <c r="P12" s="9">
        <f>MAX(Q12:V12)</f>
        <v>5</v>
      </c>
      <c r="Q12" s="10">
        <f t="shared" ref="Q12:Q28" si="3">IF($AG14&lt;Q$11,S$9,0)</f>
        <v>0</v>
      </c>
      <c r="R12" s="10">
        <f t="shared" ref="R12:U27" si="4">IF(AND($AG14&gt;=Q$11,$AG14&lt;R$11),T$9,0)</f>
        <v>0</v>
      </c>
      <c r="S12" s="10">
        <f t="shared" si="4"/>
        <v>0</v>
      </c>
      <c r="T12" s="10">
        <f t="shared" si="4"/>
        <v>0</v>
      </c>
      <c r="U12" s="10">
        <f t="shared" si="4"/>
        <v>0</v>
      </c>
      <c r="V12" s="10">
        <f t="shared" ref="V12:V28" si="5">IF($AG14&gt;=U$11,X$9,0)</f>
        <v>5</v>
      </c>
      <c r="Y12" s="2"/>
      <c r="Z12" s="2"/>
      <c r="AE12" s="71">
        <v>2025</v>
      </c>
      <c r="AF12" s="72"/>
      <c r="AG12" s="77" t="s">
        <v>6</v>
      </c>
      <c r="AH12" s="77"/>
      <c r="AI12" s="71">
        <v>2025</v>
      </c>
      <c r="AJ12" s="72"/>
      <c r="AK12" s="78" t="s">
        <v>6</v>
      </c>
      <c r="AL12" s="79"/>
      <c r="AN12" s="31" t="s">
        <v>17</v>
      </c>
      <c r="AO12" s="44">
        <f>COUNTIF(AG14:AG30,"&gt;=8000")+COUNTIF(AK14:AK28,"&gt;=8000")</f>
        <v>3</v>
      </c>
      <c r="AP12" s="37" t="s">
        <v>16</v>
      </c>
    </row>
    <row r="13" spans="9:42" ht="16.5" customHeight="1" x14ac:dyDescent="0.15">
      <c r="J13" s="10">
        <f t="shared" si="0"/>
        <v>0</v>
      </c>
      <c r="K13" s="10">
        <f t="shared" si="1"/>
        <v>0</v>
      </c>
      <c r="L13" s="10">
        <f t="shared" si="1"/>
        <v>0</v>
      </c>
      <c r="M13" s="10">
        <f t="shared" si="1"/>
        <v>0</v>
      </c>
      <c r="N13" s="10">
        <f t="shared" si="1"/>
        <v>0</v>
      </c>
      <c r="O13" s="10">
        <f t="shared" si="2"/>
        <v>0</v>
      </c>
      <c r="P13" s="9">
        <f t="shared" ref="P13:P42" si="6">MAX(Q13:V13)</f>
        <v>0</v>
      </c>
      <c r="Q13" s="10">
        <f t="shared" si="3"/>
        <v>0</v>
      </c>
      <c r="R13" s="10">
        <f t="shared" si="4"/>
        <v>0</v>
      </c>
      <c r="S13" s="10">
        <f t="shared" si="4"/>
        <v>0</v>
      </c>
      <c r="T13" s="10">
        <f t="shared" si="4"/>
        <v>0</v>
      </c>
      <c r="U13" s="10">
        <f t="shared" si="4"/>
        <v>0</v>
      </c>
      <c r="V13" s="10">
        <f t="shared" si="5"/>
        <v>0</v>
      </c>
      <c r="Y13" s="2"/>
      <c r="Z13" s="2"/>
      <c r="AE13" s="73">
        <v>4</v>
      </c>
      <c r="AF13" s="74"/>
      <c r="AG13" s="75" t="s">
        <v>8</v>
      </c>
      <c r="AH13" s="76"/>
      <c r="AI13" s="80">
        <v>5</v>
      </c>
      <c r="AJ13" s="81"/>
      <c r="AK13" s="82" t="s">
        <v>8</v>
      </c>
      <c r="AL13" s="83"/>
      <c r="AN13" s="31" t="s">
        <v>15</v>
      </c>
      <c r="AO13" s="38">
        <f>SUM(AG14:AG30,AK14:AK28)</f>
        <v>122996</v>
      </c>
      <c r="AP13" s="37" t="s">
        <v>14</v>
      </c>
    </row>
    <row r="14" spans="9:42" ht="16.5" customHeight="1" x14ac:dyDescent="0.15">
      <c r="J14" s="10">
        <f t="shared" si="0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10">
        <f t="shared" si="2"/>
        <v>0</v>
      </c>
      <c r="P14" s="9">
        <f t="shared" si="6"/>
        <v>2</v>
      </c>
      <c r="Q14" s="10">
        <f t="shared" si="3"/>
        <v>0</v>
      </c>
      <c r="R14" s="10">
        <f t="shared" si="4"/>
        <v>0</v>
      </c>
      <c r="S14" s="10">
        <f t="shared" si="4"/>
        <v>2</v>
      </c>
      <c r="T14" s="10">
        <f t="shared" si="4"/>
        <v>0</v>
      </c>
      <c r="U14" s="10">
        <f t="shared" si="4"/>
        <v>0</v>
      </c>
      <c r="V14" s="10">
        <f t="shared" si="5"/>
        <v>0</v>
      </c>
      <c r="Y14" s="2"/>
      <c r="Z14" s="2"/>
      <c r="AE14" s="35">
        <v>15</v>
      </c>
      <c r="AF14" s="36">
        <f t="shared" ref="AF14:AF30" si="7">DATE($AE$12,$AE$13,$AE14)</f>
        <v>45762</v>
      </c>
      <c r="AG14" s="25">
        <v>5555</v>
      </c>
      <c r="AH14" s="41" t="s">
        <v>3</v>
      </c>
      <c r="AI14" s="33">
        <v>1</v>
      </c>
      <c r="AJ14" s="34">
        <f t="shared" ref="AJ14:AJ28" si="8">DATE($AI$12,$AI$13,$AI14)</f>
        <v>45778</v>
      </c>
      <c r="AK14" s="26">
        <v>4343</v>
      </c>
      <c r="AL14" s="40" t="s">
        <v>3</v>
      </c>
    </row>
    <row r="15" spans="9:42" ht="16.5" customHeight="1" x14ac:dyDescent="0.15">
      <c r="J15" s="10">
        <f t="shared" si="0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2"/>
        <v>0</v>
      </c>
      <c r="P15" s="9">
        <f t="shared" si="6"/>
        <v>1</v>
      </c>
      <c r="Q15" s="10">
        <f t="shared" si="3"/>
        <v>0</v>
      </c>
      <c r="R15" s="10">
        <f t="shared" si="4"/>
        <v>1</v>
      </c>
      <c r="S15" s="10">
        <f t="shared" si="4"/>
        <v>0</v>
      </c>
      <c r="T15" s="10">
        <f t="shared" si="4"/>
        <v>0</v>
      </c>
      <c r="U15" s="10">
        <f t="shared" si="4"/>
        <v>0</v>
      </c>
      <c r="V15" s="10">
        <f t="shared" si="5"/>
        <v>0</v>
      </c>
      <c r="Y15" s="2"/>
      <c r="Z15" s="2"/>
      <c r="AE15" s="35">
        <v>16</v>
      </c>
      <c r="AF15" s="34">
        <f t="shared" si="7"/>
        <v>45763</v>
      </c>
      <c r="AG15" s="25">
        <v>5</v>
      </c>
      <c r="AH15" s="42" t="s">
        <v>3</v>
      </c>
      <c r="AI15" s="33">
        <v>2</v>
      </c>
      <c r="AJ15" s="34">
        <f t="shared" si="8"/>
        <v>45779</v>
      </c>
      <c r="AK15" s="25">
        <v>3434</v>
      </c>
      <c r="AL15" s="41" t="s">
        <v>3</v>
      </c>
    </row>
    <row r="16" spans="9:42" ht="16.5" customHeight="1" x14ac:dyDescent="0.15">
      <c r="J16" s="10">
        <f t="shared" si="0"/>
        <v>0</v>
      </c>
      <c r="K16" s="10">
        <f t="shared" si="1"/>
        <v>0</v>
      </c>
      <c r="L16" s="10">
        <f t="shared" si="1"/>
        <v>0</v>
      </c>
      <c r="M16" s="10">
        <f t="shared" si="1"/>
        <v>0</v>
      </c>
      <c r="N16" s="10">
        <f t="shared" si="1"/>
        <v>0</v>
      </c>
      <c r="O16" s="10">
        <f t="shared" si="2"/>
        <v>0</v>
      </c>
      <c r="P16" s="9">
        <f t="shared" si="6"/>
        <v>5</v>
      </c>
      <c r="Q16" s="10">
        <f t="shared" si="3"/>
        <v>0</v>
      </c>
      <c r="R16" s="10">
        <f t="shared" si="4"/>
        <v>0</v>
      </c>
      <c r="S16" s="10">
        <f t="shared" si="4"/>
        <v>0</v>
      </c>
      <c r="T16" s="10">
        <f t="shared" si="4"/>
        <v>0</v>
      </c>
      <c r="U16" s="10">
        <f t="shared" si="4"/>
        <v>0</v>
      </c>
      <c r="V16" s="10">
        <f t="shared" si="5"/>
        <v>5</v>
      </c>
      <c r="Y16" s="2"/>
      <c r="Z16" s="2"/>
      <c r="AE16" s="35">
        <v>17</v>
      </c>
      <c r="AF16" s="34">
        <f t="shared" si="7"/>
        <v>45764</v>
      </c>
      <c r="AG16" s="25">
        <v>50</v>
      </c>
      <c r="AH16" s="42" t="s">
        <v>3</v>
      </c>
      <c r="AI16" s="33">
        <v>3</v>
      </c>
      <c r="AJ16" s="34">
        <f t="shared" si="8"/>
        <v>45780</v>
      </c>
      <c r="AK16" s="25">
        <v>1221</v>
      </c>
      <c r="AL16" s="41" t="s">
        <v>3</v>
      </c>
    </row>
    <row r="17" spans="10:38" ht="16.5" customHeight="1" x14ac:dyDescent="0.15">
      <c r="J17" s="10">
        <f t="shared" si="0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4</v>
      </c>
      <c r="O17" s="10">
        <f t="shared" si="2"/>
        <v>0</v>
      </c>
      <c r="P17" s="9">
        <f t="shared" si="6"/>
        <v>5</v>
      </c>
      <c r="Q17" s="10">
        <f t="shared" si="3"/>
        <v>0</v>
      </c>
      <c r="R17" s="10">
        <f t="shared" si="4"/>
        <v>0</v>
      </c>
      <c r="S17" s="10">
        <f t="shared" si="4"/>
        <v>0</v>
      </c>
      <c r="T17" s="10">
        <f t="shared" si="4"/>
        <v>0</v>
      </c>
      <c r="U17" s="10">
        <f t="shared" si="4"/>
        <v>0</v>
      </c>
      <c r="V17" s="10">
        <f t="shared" si="5"/>
        <v>5</v>
      </c>
      <c r="Y17" s="2"/>
      <c r="Z17" s="2"/>
      <c r="AE17" s="35">
        <v>18</v>
      </c>
      <c r="AF17" s="34">
        <f t="shared" si="7"/>
        <v>45765</v>
      </c>
      <c r="AG17" s="25">
        <v>22</v>
      </c>
      <c r="AH17" s="42" t="s">
        <v>3</v>
      </c>
      <c r="AI17" s="33">
        <v>4</v>
      </c>
      <c r="AJ17" s="34">
        <f t="shared" si="8"/>
        <v>45781</v>
      </c>
      <c r="AK17" s="25">
        <v>5454</v>
      </c>
      <c r="AL17" s="41" t="s">
        <v>3</v>
      </c>
    </row>
    <row r="18" spans="10:38" ht="16.5" customHeight="1" x14ac:dyDescent="0.15">
      <c r="J18" s="10">
        <f t="shared" si="0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10">
        <f t="shared" si="1"/>
        <v>4</v>
      </c>
      <c r="O18" s="10">
        <f t="shared" si="2"/>
        <v>0</v>
      </c>
      <c r="P18" s="9">
        <f t="shared" si="6"/>
        <v>5</v>
      </c>
      <c r="Q18" s="10">
        <f t="shared" si="3"/>
        <v>0</v>
      </c>
      <c r="R18" s="10">
        <f t="shared" si="4"/>
        <v>0</v>
      </c>
      <c r="S18" s="10">
        <f t="shared" si="4"/>
        <v>0</v>
      </c>
      <c r="T18" s="10">
        <f t="shared" si="4"/>
        <v>0</v>
      </c>
      <c r="U18" s="10">
        <f t="shared" si="4"/>
        <v>0</v>
      </c>
      <c r="V18" s="10">
        <f t="shared" si="5"/>
        <v>5</v>
      </c>
      <c r="Y18" s="2"/>
      <c r="Z18" s="2"/>
      <c r="AE18" s="35">
        <v>19</v>
      </c>
      <c r="AF18" s="34">
        <f t="shared" si="7"/>
        <v>45766</v>
      </c>
      <c r="AG18" s="25">
        <v>222</v>
      </c>
      <c r="AH18" s="42" t="s">
        <v>3</v>
      </c>
      <c r="AI18" s="33">
        <v>5</v>
      </c>
      <c r="AJ18" s="34">
        <f t="shared" si="8"/>
        <v>45782</v>
      </c>
      <c r="AK18" s="25">
        <v>5454</v>
      </c>
      <c r="AL18" s="41" t="s">
        <v>3</v>
      </c>
    </row>
    <row r="19" spans="10:38" ht="16.5" customHeight="1" x14ac:dyDescent="0.15">
      <c r="J19" s="10">
        <f t="shared" si="0"/>
        <v>0</v>
      </c>
      <c r="K19" s="10">
        <f t="shared" si="1"/>
        <v>0</v>
      </c>
      <c r="L19" s="10">
        <f t="shared" si="1"/>
        <v>0</v>
      </c>
      <c r="M19" s="10">
        <f t="shared" si="1"/>
        <v>0</v>
      </c>
      <c r="N19" s="10">
        <f t="shared" si="1"/>
        <v>0</v>
      </c>
      <c r="O19" s="10">
        <f t="shared" si="2"/>
        <v>0</v>
      </c>
      <c r="P19" s="9">
        <f t="shared" si="6"/>
        <v>2</v>
      </c>
      <c r="Q19" s="10">
        <f t="shared" si="3"/>
        <v>0</v>
      </c>
      <c r="R19" s="10">
        <f t="shared" si="4"/>
        <v>0</v>
      </c>
      <c r="S19" s="10">
        <f t="shared" si="4"/>
        <v>2</v>
      </c>
      <c r="T19" s="10">
        <f t="shared" si="4"/>
        <v>0</v>
      </c>
      <c r="U19" s="10">
        <f t="shared" si="4"/>
        <v>0</v>
      </c>
      <c r="V19" s="10">
        <f t="shared" si="5"/>
        <v>0</v>
      </c>
      <c r="Y19" s="2"/>
      <c r="Z19" s="2"/>
      <c r="AE19" s="35">
        <v>20</v>
      </c>
      <c r="AF19" s="34">
        <f t="shared" si="7"/>
        <v>45767</v>
      </c>
      <c r="AG19" s="25">
        <v>9859</v>
      </c>
      <c r="AH19" s="42" t="s">
        <v>3</v>
      </c>
      <c r="AI19" s="33">
        <v>6</v>
      </c>
      <c r="AJ19" s="34">
        <f t="shared" si="8"/>
        <v>45783</v>
      </c>
      <c r="AK19" s="25">
        <v>5454</v>
      </c>
      <c r="AL19" s="41" t="s">
        <v>3</v>
      </c>
    </row>
    <row r="20" spans="10:38" ht="16.5" customHeight="1" x14ac:dyDescent="0.15">
      <c r="J20" s="10">
        <f t="shared" si="0"/>
        <v>0</v>
      </c>
      <c r="K20" s="10">
        <f t="shared" si="1"/>
        <v>0</v>
      </c>
      <c r="L20" s="10">
        <f t="shared" si="1"/>
        <v>0</v>
      </c>
      <c r="M20" s="10">
        <f t="shared" si="1"/>
        <v>0</v>
      </c>
      <c r="N20" s="10">
        <f t="shared" si="1"/>
        <v>0</v>
      </c>
      <c r="O20" s="10">
        <f t="shared" si="2"/>
        <v>0</v>
      </c>
      <c r="P20" s="9">
        <f t="shared" si="6"/>
        <v>2</v>
      </c>
      <c r="Q20" s="10">
        <f t="shared" si="3"/>
        <v>0</v>
      </c>
      <c r="R20" s="10">
        <f t="shared" si="4"/>
        <v>0</v>
      </c>
      <c r="S20" s="10">
        <f t="shared" si="4"/>
        <v>2</v>
      </c>
      <c r="T20" s="10">
        <f t="shared" si="4"/>
        <v>0</v>
      </c>
      <c r="U20" s="10">
        <f t="shared" si="4"/>
        <v>0</v>
      </c>
      <c r="V20" s="10">
        <f t="shared" si="5"/>
        <v>0</v>
      </c>
      <c r="Y20" s="2"/>
      <c r="Z20" s="2"/>
      <c r="AE20" s="35">
        <v>21</v>
      </c>
      <c r="AF20" s="34">
        <f t="shared" si="7"/>
        <v>45768</v>
      </c>
      <c r="AG20" s="25">
        <v>9999</v>
      </c>
      <c r="AH20" s="42" t="s">
        <v>3</v>
      </c>
      <c r="AI20" s="33">
        <v>7</v>
      </c>
      <c r="AJ20" s="34">
        <f t="shared" si="8"/>
        <v>45784</v>
      </c>
      <c r="AK20" s="25">
        <v>212</v>
      </c>
      <c r="AL20" s="41" t="s">
        <v>3</v>
      </c>
    </row>
    <row r="21" spans="10:38" ht="16.5" customHeight="1" x14ac:dyDescent="0.15">
      <c r="J21" s="10">
        <f t="shared" si="0"/>
        <v>0</v>
      </c>
      <c r="K21" s="10">
        <f t="shared" si="1"/>
        <v>0</v>
      </c>
      <c r="L21" s="10">
        <f t="shared" si="1"/>
        <v>0</v>
      </c>
      <c r="M21" s="10">
        <f t="shared" si="1"/>
        <v>0</v>
      </c>
      <c r="N21" s="10">
        <f t="shared" si="1"/>
        <v>4</v>
      </c>
      <c r="O21" s="10">
        <f t="shared" si="2"/>
        <v>0</v>
      </c>
      <c r="P21" s="9">
        <f t="shared" si="6"/>
        <v>5</v>
      </c>
      <c r="Q21" s="10">
        <f t="shared" si="3"/>
        <v>0</v>
      </c>
      <c r="R21" s="10">
        <f t="shared" si="4"/>
        <v>0</v>
      </c>
      <c r="S21" s="10">
        <f t="shared" si="4"/>
        <v>0</v>
      </c>
      <c r="T21" s="10">
        <f t="shared" si="4"/>
        <v>0</v>
      </c>
      <c r="U21" s="10">
        <f t="shared" si="4"/>
        <v>0</v>
      </c>
      <c r="V21" s="10">
        <f t="shared" si="5"/>
        <v>5</v>
      </c>
      <c r="Y21" s="2"/>
      <c r="Z21" s="2"/>
      <c r="AE21" s="35">
        <v>22</v>
      </c>
      <c r="AF21" s="34">
        <f t="shared" si="7"/>
        <v>45769</v>
      </c>
      <c r="AG21" s="25">
        <v>55</v>
      </c>
      <c r="AH21" s="42" t="s">
        <v>3</v>
      </c>
      <c r="AI21" s="33">
        <v>8</v>
      </c>
      <c r="AJ21" s="34">
        <f t="shared" si="8"/>
        <v>45785</v>
      </c>
      <c r="AK21" s="25">
        <v>5555</v>
      </c>
      <c r="AL21" s="41" t="s">
        <v>3</v>
      </c>
    </row>
    <row r="22" spans="10:38" ht="16.5" customHeight="1" x14ac:dyDescent="0.15">
      <c r="J22" s="10">
        <f t="shared" si="0"/>
        <v>0</v>
      </c>
      <c r="K22" s="10">
        <f t="shared" si="1"/>
        <v>0</v>
      </c>
      <c r="L22" s="10">
        <f t="shared" si="1"/>
        <v>0</v>
      </c>
      <c r="M22" s="10">
        <f t="shared" si="1"/>
        <v>0</v>
      </c>
      <c r="N22" s="10">
        <f t="shared" si="1"/>
        <v>0</v>
      </c>
      <c r="O22" s="10">
        <f t="shared" si="2"/>
        <v>0</v>
      </c>
      <c r="P22" s="9">
        <f t="shared" si="6"/>
        <v>2</v>
      </c>
      <c r="Q22" s="10">
        <f t="shared" si="3"/>
        <v>0</v>
      </c>
      <c r="R22" s="10">
        <f t="shared" si="4"/>
        <v>0</v>
      </c>
      <c r="S22" s="10">
        <f t="shared" si="4"/>
        <v>2</v>
      </c>
      <c r="T22" s="10">
        <f t="shared" si="4"/>
        <v>0</v>
      </c>
      <c r="U22" s="10">
        <f t="shared" si="4"/>
        <v>0</v>
      </c>
      <c r="V22" s="10">
        <f t="shared" si="5"/>
        <v>0</v>
      </c>
      <c r="Y22" s="2"/>
      <c r="Z22" s="2"/>
      <c r="AE22" s="35">
        <v>23</v>
      </c>
      <c r="AF22" s="34">
        <f t="shared" si="7"/>
        <v>45770</v>
      </c>
      <c r="AG22" s="25">
        <v>55</v>
      </c>
      <c r="AH22" s="42" t="s">
        <v>3</v>
      </c>
      <c r="AI22" s="33">
        <v>9</v>
      </c>
      <c r="AJ22" s="34">
        <f t="shared" si="8"/>
        <v>45786</v>
      </c>
      <c r="AK22" s="25">
        <v>6161</v>
      </c>
      <c r="AL22" s="41" t="s">
        <v>3</v>
      </c>
    </row>
    <row r="23" spans="10:38" ht="16.5" customHeight="1" x14ac:dyDescent="0.15">
      <c r="J23" s="10">
        <f t="shared" si="0"/>
        <v>0</v>
      </c>
      <c r="K23" s="10">
        <f t="shared" si="1"/>
        <v>0</v>
      </c>
      <c r="L23" s="10">
        <f t="shared" si="1"/>
        <v>2</v>
      </c>
      <c r="M23" s="10">
        <f t="shared" si="1"/>
        <v>0</v>
      </c>
      <c r="N23" s="10">
        <f t="shared" si="1"/>
        <v>0</v>
      </c>
      <c r="O23" s="10">
        <f t="shared" si="2"/>
        <v>0</v>
      </c>
      <c r="P23" s="9">
        <f t="shared" si="6"/>
        <v>5</v>
      </c>
      <c r="Q23" s="10">
        <f t="shared" si="3"/>
        <v>0</v>
      </c>
      <c r="R23" s="10">
        <f t="shared" si="4"/>
        <v>0</v>
      </c>
      <c r="S23" s="10">
        <f t="shared" si="4"/>
        <v>0</v>
      </c>
      <c r="T23" s="10">
        <f t="shared" si="4"/>
        <v>0</v>
      </c>
      <c r="U23" s="10">
        <f t="shared" si="4"/>
        <v>0</v>
      </c>
      <c r="V23" s="10">
        <f t="shared" si="5"/>
        <v>5</v>
      </c>
      <c r="Y23" s="2"/>
      <c r="Z23" s="2"/>
      <c r="AE23" s="35">
        <v>24</v>
      </c>
      <c r="AF23" s="34">
        <f t="shared" si="7"/>
        <v>45771</v>
      </c>
      <c r="AG23" s="25">
        <v>8888</v>
      </c>
      <c r="AH23" s="42" t="s">
        <v>3</v>
      </c>
      <c r="AI23" s="33">
        <v>10</v>
      </c>
      <c r="AJ23" s="34">
        <f t="shared" si="8"/>
        <v>45787</v>
      </c>
      <c r="AK23" s="25">
        <v>6161</v>
      </c>
      <c r="AL23" s="41" t="s">
        <v>3</v>
      </c>
    </row>
    <row r="24" spans="10:38" ht="16.5" customHeight="1" x14ac:dyDescent="0.15">
      <c r="J24" s="10">
        <f t="shared" si="0"/>
        <v>0</v>
      </c>
      <c r="K24" s="10">
        <f t="shared" si="1"/>
        <v>0</v>
      </c>
      <c r="L24" s="10">
        <f t="shared" si="1"/>
        <v>2</v>
      </c>
      <c r="M24" s="10">
        <f t="shared" si="1"/>
        <v>0</v>
      </c>
      <c r="N24" s="10">
        <f t="shared" si="1"/>
        <v>0</v>
      </c>
      <c r="O24" s="10">
        <f t="shared" si="2"/>
        <v>0</v>
      </c>
      <c r="P24" s="9">
        <f t="shared" si="6"/>
        <v>5</v>
      </c>
      <c r="Q24" s="10">
        <f t="shared" si="3"/>
        <v>0</v>
      </c>
      <c r="R24" s="10">
        <f t="shared" si="4"/>
        <v>0</v>
      </c>
      <c r="S24" s="10">
        <f t="shared" si="4"/>
        <v>0</v>
      </c>
      <c r="T24" s="10">
        <f t="shared" si="4"/>
        <v>0</v>
      </c>
      <c r="U24" s="10">
        <f t="shared" si="4"/>
        <v>0</v>
      </c>
      <c r="V24" s="10">
        <f t="shared" si="5"/>
        <v>5</v>
      </c>
      <c r="Y24" s="2"/>
      <c r="Z24" s="2"/>
      <c r="AE24" s="35">
        <v>25</v>
      </c>
      <c r="AF24" s="34">
        <f t="shared" si="7"/>
        <v>45772</v>
      </c>
      <c r="AG24" s="25">
        <v>55</v>
      </c>
      <c r="AH24" s="42" t="s">
        <v>3</v>
      </c>
      <c r="AI24" s="33">
        <v>11</v>
      </c>
      <c r="AJ24" s="34">
        <f t="shared" si="8"/>
        <v>45788</v>
      </c>
      <c r="AK24" s="25">
        <v>1616</v>
      </c>
      <c r="AL24" s="41" t="s">
        <v>3</v>
      </c>
    </row>
    <row r="25" spans="10:38" ht="16.5" customHeight="1" x14ac:dyDescent="0.15">
      <c r="J25" s="10">
        <f t="shared" si="0"/>
        <v>0</v>
      </c>
      <c r="K25" s="10">
        <f t="shared" si="1"/>
        <v>0</v>
      </c>
      <c r="L25" s="10">
        <f t="shared" si="1"/>
        <v>2</v>
      </c>
      <c r="M25" s="10">
        <f t="shared" si="1"/>
        <v>0</v>
      </c>
      <c r="N25" s="10">
        <f t="shared" si="1"/>
        <v>0</v>
      </c>
      <c r="O25" s="10">
        <f t="shared" si="2"/>
        <v>0</v>
      </c>
      <c r="P25" s="9">
        <f t="shared" si="6"/>
        <v>5</v>
      </c>
      <c r="Q25" s="10">
        <f t="shared" si="3"/>
        <v>0</v>
      </c>
      <c r="R25" s="10">
        <f t="shared" si="4"/>
        <v>0</v>
      </c>
      <c r="S25" s="10">
        <f t="shared" si="4"/>
        <v>0</v>
      </c>
      <c r="T25" s="10">
        <f t="shared" si="4"/>
        <v>0</v>
      </c>
      <c r="U25" s="10">
        <f t="shared" si="4"/>
        <v>0</v>
      </c>
      <c r="V25" s="10">
        <f t="shared" si="5"/>
        <v>5</v>
      </c>
      <c r="Y25" s="2"/>
      <c r="Z25" s="2"/>
      <c r="AE25" s="35">
        <v>26</v>
      </c>
      <c r="AF25" s="34">
        <f t="shared" si="7"/>
        <v>45773</v>
      </c>
      <c r="AG25" s="25">
        <v>5565</v>
      </c>
      <c r="AH25" s="42" t="s">
        <v>3</v>
      </c>
      <c r="AI25" s="33">
        <v>12</v>
      </c>
      <c r="AJ25" s="34">
        <f t="shared" si="8"/>
        <v>45789</v>
      </c>
      <c r="AK25" s="25">
        <v>4443</v>
      </c>
      <c r="AL25" s="41" t="s">
        <v>3</v>
      </c>
    </row>
    <row r="26" spans="10:38" ht="16.5" customHeight="1" x14ac:dyDescent="0.15">
      <c r="J26" s="10">
        <f t="shared" si="0"/>
        <v>0</v>
      </c>
      <c r="K26" s="10">
        <f t="shared" si="1"/>
        <v>0</v>
      </c>
      <c r="L26" s="10">
        <f t="shared" si="1"/>
        <v>2</v>
      </c>
      <c r="M26" s="10">
        <f t="shared" si="1"/>
        <v>0</v>
      </c>
      <c r="N26" s="10">
        <f t="shared" si="1"/>
        <v>0</v>
      </c>
      <c r="O26" s="10">
        <f t="shared" si="2"/>
        <v>0</v>
      </c>
      <c r="P26" s="9">
        <f t="shared" si="6"/>
        <v>5</v>
      </c>
      <c r="Q26" s="10">
        <f t="shared" si="3"/>
        <v>0</v>
      </c>
      <c r="R26" s="10">
        <f t="shared" si="4"/>
        <v>0</v>
      </c>
      <c r="S26" s="10">
        <f t="shared" si="4"/>
        <v>0</v>
      </c>
      <c r="T26" s="10">
        <f t="shared" si="4"/>
        <v>0</v>
      </c>
      <c r="U26" s="10">
        <f t="shared" si="4"/>
        <v>0</v>
      </c>
      <c r="V26" s="10">
        <f t="shared" si="5"/>
        <v>5</v>
      </c>
      <c r="Y26" s="2"/>
      <c r="Z26" s="2"/>
      <c r="AE26" s="35">
        <v>27</v>
      </c>
      <c r="AF26" s="34">
        <f t="shared" si="7"/>
        <v>45774</v>
      </c>
      <c r="AG26" s="25">
        <v>4066</v>
      </c>
      <c r="AH26" s="42" t="s">
        <v>3</v>
      </c>
      <c r="AI26" s="33">
        <v>13</v>
      </c>
      <c r="AJ26" s="34">
        <f t="shared" si="8"/>
        <v>45790</v>
      </c>
      <c r="AK26" s="25">
        <v>3332</v>
      </c>
      <c r="AL26" s="41" t="s">
        <v>3</v>
      </c>
    </row>
    <row r="27" spans="10:38" ht="16.5" customHeight="1" x14ac:dyDescent="0.15">
      <c r="J27" s="10">
        <f t="shared" si="0"/>
        <v>0</v>
      </c>
      <c r="K27" s="10">
        <f t="shared" si="1"/>
        <v>0</v>
      </c>
      <c r="L27" s="10">
        <f t="shared" si="1"/>
        <v>2</v>
      </c>
      <c r="M27" s="10">
        <f t="shared" si="1"/>
        <v>0</v>
      </c>
      <c r="N27" s="10">
        <f t="shared" si="1"/>
        <v>0</v>
      </c>
      <c r="O27" s="10">
        <f t="shared" si="2"/>
        <v>0</v>
      </c>
      <c r="P27" s="9">
        <f t="shared" si="6"/>
        <v>5</v>
      </c>
      <c r="Q27" s="10">
        <f t="shared" si="3"/>
        <v>0</v>
      </c>
      <c r="R27" s="10">
        <f t="shared" si="4"/>
        <v>0</v>
      </c>
      <c r="S27" s="10">
        <f t="shared" si="4"/>
        <v>0</v>
      </c>
      <c r="T27" s="10">
        <f t="shared" si="4"/>
        <v>0</v>
      </c>
      <c r="U27" s="10">
        <f t="shared" si="4"/>
        <v>0</v>
      </c>
      <c r="V27" s="10">
        <f t="shared" si="5"/>
        <v>5</v>
      </c>
      <c r="Y27" s="2"/>
      <c r="Z27" s="2"/>
      <c r="AE27" s="35">
        <v>28</v>
      </c>
      <c r="AF27" s="34">
        <f t="shared" si="7"/>
        <v>45775</v>
      </c>
      <c r="AG27" s="25">
        <v>4444</v>
      </c>
      <c r="AH27" s="42" t="s">
        <v>3</v>
      </c>
      <c r="AI27" s="33">
        <v>14</v>
      </c>
      <c r="AJ27" s="34">
        <f t="shared" si="8"/>
        <v>45791</v>
      </c>
      <c r="AK27" s="25">
        <v>2223</v>
      </c>
      <c r="AL27" s="41" t="s">
        <v>3</v>
      </c>
    </row>
    <row r="28" spans="10:38" ht="16.5" customHeight="1" x14ac:dyDescent="0.15">
      <c r="J28" s="10">
        <f t="shared" si="0"/>
        <v>0</v>
      </c>
      <c r="K28" s="10">
        <f t="shared" ref="K28:N28" si="9">IF(AND($AG30&gt;=J$11,$AG30&lt;K$11),M$9,0)</f>
        <v>0</v>
      </c>
      <c r="L28" s="10">
        <f t="shared" si="9"/>
        <v>2</v>
      </c>
      <c r="M28" s="10">
        <f t="shared" si="9"/>
        <v>0</v>
      </c>
      <c r="N28" s="10">
        <f t="shared" si="9"/>
        <v>0</v>
      </c>
      <c r="O28" s="10">
        <f t="shared" si="2"/>
        <v>0</v>
      </c>
      <c r="P28" s="9">
        <f t="shared" si="6"/>
        <v>5</v>
      </c>
      <c r="Q28" s="10">
        <f t="shared" si="3"/>
        <v>0</v>
      </c>
      <c r="R28" s="10">
        <f t="shared" ref="R28:U28" si="10">IF(AND($AG30&gt;=Q$11,$AG30&lt;R$11),T$9,0)</f>
        <v>0</v>
      </c>
      <c r="S28" s="10">
        <f t="shared" si="10"/>
        <v>0</v>
      </c>
      <c r="T28" s="10">
        <f t="shared" si="10"/>
        <v>0</v>
      </c>
      <c r="U28" s="10">
        <f t="shared" si="10"/>
        <v>0</v>
      </c>
      <c r="V28" s="10">
        <f t="shared" si="5"/>
        <v>5</v>
      </c>
      <c r="Y28" s="2"/>
      <c r="Z28" s="2"/>
      <c r="AE28" s="35">
        <v>29</v>
      </c>
      <c r="AF28" s="34">
        <f t="shared" si="7"/>
        <v>45776</v>
      </c>
      <c r="AG28" s="25">
        <v>5555</v>
      </c>
      <c r="AH28" s="42" t="s">
        <v>3</v>
      </c>
      <c r="AI28" s="33">
        <v>15</v>
      </c>
      <c r="AJ28" s="34">
        <f t="shared" si="8"/>
        <v>45792</v>
      </c>
      <c r="AK28" s="25">
        <v>2322</v>
      </c>
      <c r="AL28" s="41" t="s">
        <v>3</v>
      </c>
    </row>
    <row r="29" spans="10:38" ht="16.5" customHeight="1" x14ac:dyDescent="0.15">
      <c r="J29" s="10" t="e">
        <f>IF(#REF!&lt;J$11,L$9,0)</f>
        <v>#REF!</v>
      </c>
      <c r="K29" s="10" t="e">
        <f>IF(AND(#REF!&gt;=J$11,#REF!&lt;K$11),M$9,0)</f>
        <v>#REF!</v>
      </c>
      <c r="L29" s="10" t="e">
        <f>IF(AND(#REF!&gt;=K$11,#REF!&lt;L$11),N$9,0)</f>
        <v>#REF!</v>
      </c>
      <c r="M29" s="10" t="e">
        <f>IF(AND(#REF!&gt;=L$11,#REF!&lt;M$11),O$9,0)</f>
        <v>#REF!</v>
      </c>
      <c r="N29" s="10" t="e">
        <f>IF(AND(#REF!&gt;=M$11,#REF!&lt;N$11),P$9,0)</f>
        <v>#REF!</v>
      </c>
      <c r="O29" s="10" t="e">
        <f>IF(#REF!&gt;=N$11,Q$9,0)</f>
        <v>#REF!</v>
      </c>
      <c r="P29" s="9" t="e">
        <f t="shared" si="6"/>
        <v>#REF!</v>
      </c>
      <c r="Q29" s="10" t="e">
        <f>IF(#REF!&lt;Q$11,S$9,0)</f>
        <v>#REF!</v>
      </c>
      <c r="R29" s="10" t="e">
        <f>IF(AND(#REF!&gt;=Q$11,#REF!&lt;R$11),T$9,0)</f>
        <v>#REF!</v>
      </c>
      <c r="S29" s="10" t="e">
        <f>IF(AND(#REF!&gt;=R$11,#REF!&lt;S$11),U$9,0)</f>
        <v>#REF!</v>
      </c>
      <c r="T29" s="10" t="e">
        <f>IF(AND(#REF!&gt;=S$11,#REF!&lt;T$11),V$9,0)</f>
        <v>#REF!</v>
      </c>
      <c r="U29" s="10" t="e">
        <f>IF(AND(#REF!&gt;=T$11,#REF!&lt;U$11),W$9,0)</f>
        <v>#REF!</v>
      </c>
      <c r="V29" s="10" t="e">
        <f>IF(#REF!&gt;=U$11,X$9,0)</f>
        <v>#REF!</v>
      </c>
      <c r="Y29" s="2"/>
      <c r="Z29" s="2"/>
      <c r="AE29" s="35">
        <v>30</v>
      </c>
      <c r="AF29" s="34">
        <f t="shared" si="7"/>
        <v>45777</v>
      </c>
      <c r="AG29" s="25">
        <v>5661</v>
      </c>
      <c r="AH29" s="42" t="s">
        <v>3</v>
      </c>
    </row>
    <row r="30" spans="10:38" ht="16.5" customHeight="1" x14ac:dyDescent="0.15">
      <c r="J30" s="10" t="e">
        <f>IF(#REF!&lt;J$11,L$9,0)</f>
        <v>#REF!</v>
      </c>
      <c r="K30" s="10" t="e">
        <f>IF(AND(#REF!&gt;=J$11,#REF!&lt;K$11),M$9,0)</f>
        <v>#REF!</v>
      </c>
      <c r="L30" s="10" t="e">
        <f>IF(AND(#REF!&gt;=K$11,#REF!&lt;L$11),N$9,0)</f>
        <v>#REF!</v>
      </c>
      <c r="M30" s="10" t="e">
        <f>IF(AND(#REF!&gt;=L$11,#REF!&lt;M$11),O$9,0)</f>
        <v>#REF!</v>
      </c>
      <c r="N30" s="10" t="e">
        <f>IF(AND(#REF!&gt;=M$11,#REF!&lt;N$11),P$9,0)</f>
        <v>#REF!</v>
      </c>
      <c r="O30" s="10" t="e">
        <f>IF(#REF!&gt;=N$11,Q$9,0)</f>
        <v>#REF!</v>
      </c>
      <c r="P30" s="9" t="e">
        <f t="shared" si="6"/>
        <v>#REF!</v>
      </c>
      <c r="Q30" s="10" t="e">
        <f>IF(#REF!&lt;Q$11,S$9,0)</f>
        <v>#REF!</v>
      </c>
      <c r="R30" s="10" t="e">
        <f>IF(AND(#REF!&gt;=Q$11,#REF!&lt;R$11),T$9,0)</f>
        <v>#REF!</v>
      </c>
      <c r="S30" s="10" t="e">
        <f>IF(AND(#REF!&gt;=R$11,#REF!&lt;S$11),U$9,0)</f>
        <v>#REF!</v>
      </c>
      <c r="T30" s="10" t="e">
        <f>IF(AND(#REF!&gt;=S$11,#REF!&lt;T$11),V$9,0)</f>
        <v>#REF!</v>
      </c>
      <c r="U30" s="10" t="e">
        <f>IF(AND(#REF!&gt;=T$11,#REF!&lt;U$11),W$9,0)</f>
        <v>#REF!</v>
      </c>
      <c r="V30" s="10" t="e">
        <f>IF(#REF!&gt;=U$11,X$9,0)</f>
        <v>#REF!</v>
      </c>
      <c r="Y30" s="2"/>
      <c r="Z30" s="2"/>
      <c r="AE30" s="35">
        <v>31</v>
      </c>
      <c r="AF30" s="34">
        <f t="shared" si="7"/>
        <v>45778</v>
      </c>
      <c r="AG30" s="25">
        <v>5555</v>
      </c>
      <c r="AH30" s="42" t="s">
        <v>3</v>
      </c>
      <c r="AJ30" s="31" t="s">
        <v>17</v>
      </c>
      <c r="AK30" s="44">
        <f>COUNTIF(AG14:AG30,"&gt;=8000")+COUNTIF(AK14:AK28,"&gt;=8000")</f>
        <v>3</v>
      </c>
      <c r="AL30" s="37" t="s">
        <v>16</v>
      </c>
    </row>
    <row r="31" spans="10:38" ht="16.5" customHeight="1" x14ac:dyDescent="0.15">
      <c r="J31" s="10" t="e">
        <f>IF(#REF!&lt;J$11,L$9,0)</f>
        <v>#REF!</v>
      </c>
      <c r="K31" s="10" t="e">
        <f>IF(AND(#REF!&gt;=J$11,#REF!&lt;K$11),M$9,0)</f>
        <v>#REF!</v>
      </c>
      <c r="L31" s="10" t="e">
        <f>IF(AND(#REF!&gt;=K$11,#REF!&lt;L$11),N$9,0)</f>
        <v>#REF!</v>
      </c>
      <c r="M31" s="10" t="e">
        <f>IF(AND(#REF!&gt;=L$11,#REF!&lt;M$11),O$9,0)</f>
        <v>#REF!</v>
      </c>
      <c r="N31" s="10" t="e">
        <f>IF(AND(#REF!&gt;=M$11,#REF!&lt;N$11),P$9,0)</f>
        <v>#REF!</v>
      </c>
      <c r="O31" s="10" t="e">
        <f>IF(#REF!&gt;=N$11,Q$9,0)</f>
        <v>#REF!</v>
      </c>
      <c r="P31" s="9" t="e">
        <f t="shared" si="6"/>
        <v>#REF!</v>
      </c>
      <c r="Q31" s="10" t="e">
        <f>IF(#REF!&lt;Q$11,S$9,0)</f>
        <v>#REF!</v>
      </c>
      <c r="R31" s="10" t="e">
        <f>IF(AND(#REF!&gt;=Q$11,#REF!&lt;R$11),T$9,0)</f>
        <v>#REF!</v>
      </c>
      <c r="S31" s="10" t="e">
        <f>IF(AND(#REF!&gt;=R$11,#REF!&lt;S$11),U$9,0)</f>
        <v>#REF!</v>
      </c>
      <c r="T31" s="10" t="e">
        <f>IF(AND(#REF!&gt;=S$11,#REF!&lt;T$11),V$9,0)</f>
        <v>#REF!</v>
      </c>
      <c r="U31" s="10" t="e">
        <f>IF(AND(#REF!&gt;=T$11,#REF!&lt;U$11),W$9,0)</f>
        <v>#REF!</v>
      </c>
      <c r="V31" s="10" t="e">
        <f>IF(#REF!&gt;=U$11,X$9,0)</f>
        <v>#REF!</v>
      </c>
      <c r="Y31" s="2"/>
      <c r="Z31" s="2"/>
      <c r="AJ31" s="31" t="s">
        <v>15</v>
      </c>
      <c r="AK31" s="38">
        <f>SUM(AG14:AG30,AK14:AK28)</f>
        <v>122996</v>
      </c>
      <c r="AL31" s="37" t="s">
        <v>14</v>
      </c>
    </row>
    <row r="32" spans="10:38" ht="16.5" customHeight="1" x14ac:dyDescent="0.15">
      <c r="J32" s="10" t="e">
        <f>IF(#REF!&lt;J$11,L$9,0)</f>
        <v>#REF!</v>
      </c>
      <c r="K32" s="10" t="e">
        <f>IF(AND(#REF!&gt;=J$11,#REF!&lt;K$11),M$9,0)</f>
        <v>#REF!</v>
      </c>
      <c r="L32" s="10" t="e">
        <f>IF(AND(#REF!&gt;=K$11,#REF!&lt;L$11),N$9,0)</f>
        <v>#REF!</v>
      </c>
      <c r="M32" s="10" t="e">
        <f>IF(AND(#REF!&gt;=L$11,#REF!&lt;M$11),O$9,0)</f>
        <v>#REF!</v>
      </c>
      <c r="N32" s="10" t="e">
        <f>IF(AND(#REF!&gt;=M$11,#REF!&lt;N$11),P$9,0)</f>
        <v>#REF!</v>
      </c>
      <c r="O32" s="10" t="e">
        <f>IF(#REF!&gt;=N$11,Q$9,0)</f>
        <v>#REF!</v>
      </c>
      <c r="P32" s="9" t="e">
        <f t="shared" si="6"/>
        <v>#REF!</v>
      </c>
      <c r="Q32" s="10" t="e">
        <f>IF(#REF!&lt;Q$11,S$9,0)</f>
        <v>#REF!</v>
      </c>
      <c r="R32" s="10" t="e">
        <f>IF(AND(#REF!&gt;=Q$11,#REF!&lt;R$11),T$9,0)</f>
        <v>#REF!</v>
      </c>
      <c r="S32" s="10" t="e">
        <f>IF(AND(#REF!&gt;=R$11,#REF!&lt;S$11),U$9,0)</f>
        <v>#REF!</v>
      </c>
      <c r="T32" s="10" t="e">
        <f>IF(AND(#REF!&gt;=S$11,#REF!&lt;T$11),V$9,0)</f>
        <v>#REF!</v>
      </c>
      <c r="U32" s="10" t="e">
        <f>IF(AND(#REF!&gt;=T$11,#REF!&lt;U$11),W$9,0)</f>
        <v>#REF!</v>
      </c>
      <c r="V32" s="10" t="e">
        <f>IF(#REF!&gt;=U$11,X$9,0)</f>
        <v>#REF!</v>
      </c>
      <c r="Y32" s="2"/>
      <c r="Z32" s="2"/>
    </row>
    <row r="33" spans="1:27" ht="16.5" customHeight="1" x14ac:dyDescent="0.15">
      <c r="J33" s="10" t="e">
        <f>IF(#REF!&lt;J$11,L$9,0)</f>
        <v>#REF!</v>
      </c>
      <c r="K33" s="10" t="e">
        <f>IF(AND(#REF!&gt;=J$11,#REF!&lt;K$11),M$9,0)</f>
        <v>#REF!</v>
      </c>
      <c r="L33" s="10" t="e">
        <f>IF(AND(#REF!&gt;=K$11,#REF!&lt;L$11),N$9,0)</f>
        <v>#REF!</v>
      </c>
      <c r="M33" s="10" t="e">
        <f>IF(AND(#REF!&gt;=L$11,#REF!&lt;M$11),O$9,0)</f>
        <v>#REF!</v>
      </c>
      <c r="N33" s="10" t="e">
        <f>IF(AND(#REF!&gt;=M$11,#REF!&lt;N$11),P$9,0)</f>
        <v>#REF!</v>
      </c>
      <c r="O33" s="10" t="e">
        <f>IF(#REF!&gt;=N$11,Q$9,0)</f>
        <v>#REF!</v>
      </c>
      <c r="P33" s="9" t="e">
        <f t="shared" si="6"/>
        <v>#REF!</v>
      </c>
      <c r="Q33" s="10" t="e">
        <f>IF(#REF!&lt;Q$11,S$9,0)</f>
        <v>#REF!</v>
      </c>
      <c r="R33" s="10" t="e">
        <f>IF(AND(#REF!&gt;=Q$11,#REF!&lt;R$11),T$9,0)</f>
        <v>#REF!</v>
      </c>
      <c r="S33" s="10" t="e">
        <f>IF(AND(#REF!&gt;=R$11,#REF!&lt;S$11),U$9,0)</f>
        <v>#REF!</v>
      </c>
      <c r="T33" s="10" t="e">
        <f>IF(AND(#REF!&gt;=S$11,#REF!&lt;T$11),V$9,0)</f>
        <v>#REF!</v>
      </c>
      <c r="U33" s="10" t="e">
        <f>IF(AND(#REF!&gt;=T$11,#REF!&lt;U$11),W$9,0)</f>
        <v>#REF!</v>
      </c>
      <c r="V33" s="10" t="e">
        <f>IF(#REF!&gt;=U$11,X$9,0)</f>
        <v>#REF!</v>
      </c>
      <c r="Y33" s="2"/>
      <c r="Z33" s="2"/>
    </row>
    <row r="34" spans="1:27" ht="16.5" customHeight="1" x14ac:dyDescent="0.15">
      <c r="J34" s="10" t="e">
        <f>IF(#REF!&lt;J$11,L$9,0)</f>
        <v>#REF!</v>
      </c>
      <c r="K34" s="10" t="e">
        <f>IF(AND(#REF!&gt;=J$11,#REF!&lt;K$11),M$9,0)</f>
        <v>#REF!</v>
      </c>
      <c r="L34" s="10" t="e">
        <f>IF(AND(#REF!&gt;=K$11,#REF!&lt;L$11),N$9,0)</f>
        <v>#REF!</v>
      </c>
      <c r="M34" s="10" t="e">
        <f>IF(AND(#REF!&gt;=L$11,#REF!&lt;M$11),O$9,0)</f>
        <v>#REF!</v>
      </c>
      <c r="N34" s="10" t="e">
        <f>IF(AND(#REF!&gt;=M$11,#REF!&lt;N$11),P$9,0)</f>
        <v>#REF!</v>
      </c>
      <c r="O34" s="10" t="e">
        <f>IF(#REF!&gt;=N$11,Q$9,0)</f>
        <v>#REF!</v>
      </c>
      <c r="P34" s="9" t="e">
        <f t="shared" si="6"/>
        <v>#REF!</v>
      </c>
      <c r="Q34" s="10" t="e">
        <f>IF(#REF!&lt;Q$11,S$9,0)</f>
        <v>#REF!</v>
      </c>
      <c r="R34" s="10" t="e">
        <f>IF(AND(#REF!&gt;=Q$11,#REF!&lt;R$11),T$9,0)</f>
        <v>#REF!</v>
      </c>
      <c r="S34" s="10" t="e">
        <f>IF(AND(#REF!&gt;=R$11,#REF!&lt;S$11),U$9,0)</f>
        <v>#REF!</v>
      </c>
      <c r="T34" s="10" t="e">
        <f>IF(AND(#REF!&gt;=S$11,#REF!&lt;T$11),V$9,0)</f>
        <v>#REF!</v>
      </c>
      <c r="U34" s="10" t="e">
        <f>IF(AND(#REF!&gt;=T$11,#REF!&lt;U$11),W$9,0)</f>
        <v>#REF!</v>
      </c>
      <c r="V34" s="10" t="e">
        <f>IF(#REF!&gt;=U$11,X$9,0)</f>
        <v>#REF!</v>
      </c>
      <c r="Y34" s="2"/>
      <c r="Z34" s="2"/>
    </row>
    <row r="35" spans="1:27" ht="16.5" customHeight="1" x14ac:dyDescent="0.15">
      <c r="J35" s="10" t="e">
        <f>IF(#REF!&lt;J$11,L$9,0)</f>
        <v>#REF!</v>
      </c>
      <c r="K35" s="10" t="e">
        <f>IF(AND(#REF!&gt;=J$11,#REF!&lt;K$11),M$9,0)</f>
        <v>#REF!</v>
      </c>
      <c r="L35" s="10" t="e">
        <f>IF(AND(#REF!&gt;=K$11,#REF!&lt;L$11),N$9,0)</f>
        <v>#REF!</v>
      </c>
      <c r="M35" s="10" t="e">
        <f>IF(AND(#REF!&gt;=L$11,#REF!&lt;M$11),O$9,0)</f>
        <v>#REF!</v>
      </c>
      <c r="N35" s="10" t="e">
        <f>IF(AND(#REF!&gt;=M$11,#REF!&lt;N$11),P$9,0)</f>
        <v>#REF!</v>
      </c>
      <c r="O35" s="10" t="e">
        <f>IF(#REF!&gt;=N$11,Q$9,0)</f>
        <v>#REF!</v>
      </c>
      <c r="P35" s="9" t="e">
        <f t="shared" si="6"/>
        <v>#REF!</v>
      </c>
      <c r="Q35" s="10" t="e">
        <f>IF(#REF!&lt;Q$11,S$9,0)</f>
        <v>#REF!</v>
      </c>
      <c r="R35" s="10" t="e">
        <f>IF(AND(#REF!&gt;=Q$11,#REF!&lt;R$11),T$9,0)</f>
        <v>#REF!</v>
      </c>
      <c r="S35" s="10" t="e">
        <f>IF(AND(#REF!&gt;=R$11,#REF!&lt;S$11),U$9,0)</f>
        <v>#REF!</v>
      </c>
      <c r="T35" s="10" t="e">
        <f>IF(AND(#REF!&gt;=S$11,#REF!&lt;T$11),V$9,0)</f>
        <v>#REF!</v>
      </c>
      <c r="U35" s="10" t="e">
        <f>IF(AND(#REF!&gt;=T$11,#REF!&lt;U$11),W$9,0)</f>
        <v>#REF!</v>
      </c>
      <c r="V35" s="10" t="e">
        <f>IF(#REF!&gt;=U$11,X$9,0)</f>
        <v>#REF!</v>
      </c>
      <c r="Y35" s="2"/>
      <c r="Z35" s="2"/>
    </row>
    <row r="36" spans="1:27" ht="16.5" customHeight="1" x14ac:dyDescent="0.15">
      <c r="J36" s="10" t="e">
        <f>IF(#REF!&lt;J$11,L$9,0)</f>
        <v>#REF!</v>
      </c>
      <c r="K36" s="10" t="e">
        <f>IF(AND(#REF!&gt;=J$11,#REF!&lt;K$11),M$9,0)</f>
        <v>#REF!</v>
      </c>
      <c r="L36" s="10" t="e">
        <f>IF(AND(#REF!&gt;=K$11,#REF!&lt;L$11),N$9,0)</f>
        <v>#REF!</v>
      </c>
      <c r="M36" s="10" t="e">
        <f>IF(AND(#REF!&gt;=L$11,#REF!&lt;M$11),O$9,0)</f>
        <v>#REF!</v>
      </c>
      <c r="N36" s="10" t="e">
        <f>IF(AND(#REF!&gt;=M$11,#REF!&lt;N$11),P$9,0)</f>
        <v>#REF!</v>
      </c>
      <c r="O36" s="10" t="e">
        <f>IF(#REF!&gt;=N$11,Q$9,0)</f>
        <v>#REF!</v>
      </c>
      <c r="P36" s="9" t="e">
        <f t="shared" si="6"/>
        <v>#REF!</v>
      </c>
      <c r="Q36" s="10" t="e">
        <f>IF(#REF!&lt;Q$11,S$9,0)</f>
        <v>#REF!</v>
      </c>
      <c r="R36" s="10" t="e">
        <f>IF(AND(#REF!&gt;=Q$11,#REF!&lt;R$11),T$9,0)</f>
        <v>#REF!</v>
      </c>
      <c r="S36" s="10" t="e">
        <f>IF(AND(#REF!&gt;=R$11,#REF!&lt;S$11),U$9,0)</f>
        <v>#REF!</v>
      </c>
      <c r="T36" s="10" t="e">
        <f>IF(AND(#REF!&gt;=S$11,#REF!&lt;T$11),V$9,0)</f>
        <v>#REF!</v>
      </c>
      <c r="U36" s="10" t="e">
        <f>IF(AND(#REF!&gt;=T$11,#REF!&lt;U$11),W$9,0)</f>
        <v>#REF!</v>
      </c>
      <c r="V36" s="10" t="e">
        <f>IF(#REF!&gt;=U$11,X$9,0)</f>
        <v>#REF!</v>
      </c>
      <c r="Y36" s="2"/>
      <c r="Z36" s="2"/>
    </row>
    <row r="37" spans="1:27" ht="16.5" customHeight="1" x14ac:dyDescent="0.15">
      <c r="J37" s="10" t="e">
        <f>IF(#REF!&lt;J$11,L$9,0)</f>
        <v>#REF!</v>
      </c>
      <c r="K37" s="10" t="e">
        <f>IF(AND(#REF!&gt;=J$11,#REF!&lt;K$11),M$9,0)</f>
        <v>#REF!</v>
      </c>
      <c r="L37" s="10" t="e">
        <f>IF(AND(#REF!&gt;=K$11,#REF!&lt;L$11),N$9,0)</f>
        <v>#REF!</v>
      </c>
      <c r="M37" s="10" t="e">
        <f>IF(AND(#REF!&gt;=L$11,#REF!&lt;M$11),O$9,0)</f>
        <v>#REF!</v>
      </c>
      <c r="N37" s="10" t="e">
        <f>IF(AND(#REF!&gt;=M$11,#REF!&lt;N$11),P$9,0)</f>
        <v>#REF!</v>
      </c>
      <c r="O37" s="10" t="e">
        <f>IF(#REF!&gt;=N$11,Q$9,0)</f>
        <v>#REF!</v>
      </c>
      <c r="P37" s="9" t="e">
        <f t="shared" si="6"/>
        <v>#REF!</v>
      </c>
      <c r="Q37" s="10" t="e">
        <f>IF(#REF!&lt;Q$11,S$9,0)</f>
        <v>#REF!</v>
      </c>
      <c r="R37" s="10" t="e">
        <f>IF(AND(#REF!&gt;=Q$11,#REF!&lt;R$11),T$9,0)</f>
        <v>#REF!</v>
      </c>
      <c r="S37" s="10" t="e">
        <f>IF(AND(#REF!&gt;=R$11,#REF!&lt;S$11),U$9,0)</f>
        <v>#REF!</v>
      </c>
      <c r="T37" s="10" t="e">
        <f>IF(AND(#REF!&gt;=S$11,#REF!&lt;T$11),V$9,0)</f>
        <v>#REF!</v>
      </c>
      <c r="U37" s="10" t="e">
        <f>IF(AND(#REF!&gt;=T$11,#REF!&lt;U$11),W$9,0)</f>
        <v>#REF!</v>
      </c>
      <c r="V37" s="10" t="e">
        <f>IF(#REF!&gt;=U$11,X$9,0)</f>
        <v>#REF!</v>
      </c>
      <c r="Y37" s="2"/>
      <c r="Z37" s="2"/>
      <c r="AA37" s="21"/>
    </row>
    <row r="38" spans="1:27" ht="16.5" customHeight="1" x14ac:dyDescent="0.15">
      <c r="J38" s="10" t="e">
        <f>IF(#REF!&lt;J$11,L$9,0)</f>
        <v>#REF!</v>
      </c>
      <c r="K38" s="10" t="e">
        <f>IF(AND(#REF!&gt;=J$11,#REF!&lt;K$11),M$9,0)</f>
        <v>#REF!</v>
      </c>
      <c r="L38" s="10" t="e">
        <f>IF(AND(#REF!&gt;=K$11,#REF!&lt;L$11),N$9,0)</f>
        <v>#REF!</v>
      </c>
      <c r="M38" s="10" t="e">
        <f>IF(AND(#REF!&gt;=L$11,#REF!&lt;M$11),O$9,0)</f>
        <v>#REF!</v>
      </c>
      <c r="N38" s="10" t="e">
        <f>IF(AND(#REF!&gt;=M$11,#REF!&lt;N$11),P$9,0)</f>
        <v>#REF!</v>
      </c>
      <c r="O38" s="10" t="e">
        <f>IF(#REF!&gt;=N$11,Q$9,0)</f>
        <v>#REF!</v>
      </c>
      <c r="P38" s="9" t="e">
        <f t="shared" si="6"/>
        <v>#REF!</v>
      </c>
      <c r="Q38" s="10" t="e">
        <f>IF(#REF!&lt;Q$11,S$9,0)</f>
        <v>#REF!</v>
      </c>
      <c r="R38" s="10" t="e">
        <f>IF(AND(#REF!&gt;=Q$11,#REF!&lt;R$11),T$9,0)</f>
        <v>#REF!</v>
      </c>
      <c r="S38" s="10" t="e">
        <f>IF(AND(#REF!&gt;=R$11,#REF!&lt;S$11),U$9,0)</f>
        <v>#REF!</v>
      </c>
      <c r="T38" s="10" t="e">
        <f>IF(AND(#REF!&gt;=S$11,#REF!&lt;T$11),V$9,0)</f>
        <v>#REF!</v>
      </c>
      <c r="U38" s="10" t="e">
        <f>IF(AND(#REF!&gt;=T$11,#REF!&lt;U$11),W$9,0)</f>
        <v>#REF!</v>
      </c>
      <c r="V38" s="10" t="e">
        <f>IF(#REF!&gt;=U$11,X$9,0)</f>
        <v>#REF!</v>
      </c>
      <c r="W38" s="18" t="s">
        <v>5</v>
      </c>
      <c r="X38" s="14"/>
      <c r="Y38" s="2"/>
      <c r="Z38" s="2"/>
    </row>
    <row r="39" spans="1:27" ht="16.5" customHeight="1" x14ac:dyDescent="0.15">
      <c r="J39" s="10" t="e">
        <f>IF(#REF!&lt;J$11,L$9,0)</f>
        <v>#REF!</v>
      </c>
      <c r="K39" s="10" t="e">
        <f>IF(AND(#REF!&gt;=J$11,#REF!&lt;K$11),M$9,0)</f>
        <v>#REF!</v>
      </c>
      <c r="L39" s="10" t="e">
        <f>IF(AND(#REF!&gt;=K$11,#REF!&lt;L$11),N$9,0)</f>
        <v>#REF!</v>
      </c>
      <c r="M39" s="10" t="e">
        <f>IF(AND(#REF!&gt;=L$11,#REF!&lt;M$11),O$9,0)</f>
        <v>#REF!</v>
      </c>
      <c r="N39" s="10" t="e">
        <f>IF(AND(#REF!&gt;=M$11,#REF!&lt;N$11),P$9,0)</f>
        <v>#REF!</v>
      </c>
      <c r="O39" s="10" t="e">
        <f>IF(#REF!&gt;=N$11,Q$9,0)</f>
        <v>#REF!</v>
      </c>
      <c r="P39" s="9" t="e">
        <f t="shared" si="6"/>
        <v>#REF!</v>
      </c>
      <c r="Q39" s="10" t="e">
        <f>IF(#REF!&lt;Q$11,S$9,0)</f>
        <v>#REF!</v>
      </c>
      <c r="R39" s="10" t="e">
        <f>IF(AND(#REF!&gt;=Q$11,#REF!&lt;R$11),T$9,0)</f>
        <v>#REF!</v>
      </c>
      <c r="S39" s="10" t="e">
        <f>IF(AND(#REF!&gt;=R$11,#REF!&lt;S$11),U$9,0)</f>
        <v>#REF!</v>
      </c>
      <c r="T39" s="10" t="e">
        <f>IF(AND(#REF!&gt;=S$11,#REF!&lt;T$11),V$9,0)</f>
        <v>#REF!</v>
      </c>
      <c r="U39" s="10" t="e">
        <f>IF(AND(#REF!&gt;=T$11,#REF!&lt;U$11),W$9,0)</f>
        <v>#REF!</v>
      </c>
      <c r="V39" s="10" t="e">
        <f>IF(#REF!&gt;=U$11,X$9,0)</f>
        <v>#REF!</v>
      </c>
      <c r="W39" s="14" t="e">
        <f>MONTH(#REF!)</f>
        <v>#REF!</v>
      </c>
      <c r="X39" s="14" t="e">
        <f>IF($W39=$AE$13,TRUE,FALSE)</f>
        <v>#REF!</v>
      </c>
      <c r="Y39" s="2"/>
      <c r="Z39" s="2"/>
    </row>
    <row r="40" spans="1:27" ht="16.5" customHeight="1" x14ac:dyDescent="0.15">
      <c r="J40" s="10" t="e">
        <f>IF(#REF!&lt;J$11,L$9,0)</f>
        <v>#REF!</v>
      </c>
      <c r="K40" s="10" t="e">
        <f>IF(AND(#REF!&gt;=J$11,#REF!&lt;K$11),M$9,0)</f>
        <v>#REF!</v>
      </c>
      <c r="L40" s="10" t="e">
        <f>IF(AND(#REF!&gt;=K$11,#REF!&lt;L$11),N$9,0)</f>
        <v>#REF!</v>
      </c>
      <c r="M40" s="10" t="e">
        <f>IF(AND(#REF!&gt;=L$11,#REF!&lt;M$11),O$9,0)</f>
        <v>#REF!</v>
      </c>
      <c r="N40" s="10" t="e">
        <f>IF(AND(#REF!&gt;=M$11,#REF!&lt;N$11),P$9,0)</f>
        <v>#REF!</v>
      </c>
      <c r="O40" s="10" t="e">
        <f>IF(#REF!&gt;=N$11,Q$9,0)</f>
        <v>#REF!</v>
      </c>
      <c r="P40" s="9" t="e">
        <f t="shared" si="6"/>
        <v>#REF!</v>
      </c>
      <c r="Q40" s="10" t="e">
        <f>IF(#REF!&lt;Q$11,S$9,0)</f>
        <v>#REF!</v>
      </c>
      <c r="R40" s="10" t="e">
        <f>IF(AND(#REF!&gt;=Q$11,#REF!&lt;R$11),T$9,0)</f>
        <v>#REF!</v>
      </c>
      <c r="S40" s="10" t="e">
        <f>IF(AND(#REF!&gt;=R$11,#REF!&lt;S$11),U$9,0)</f>
        <v>#REF!</v>
      </c>
      <c r="T40" s="10" t="e">
        <f>IF(AND(#REF!&gt;=S$11,#REF!&lt;T$11),V$9,0)</f>
        <v>#REF!</v>
      </c>
      <c r="U40" s="10" t="e">
        <f>IF(AND(#REF!&gt;=T$11,#REF!&lt;U$11),W$9,0)</f>
        <v>#REF!</v>
      </c>
      <c r="V40" s="10" t="e">
        <f>IF(#REF!&gt;=U$11,X$9,0)</f>
        <v>#REF!</v>
      </c>
      <c r="W40" s="14" t="e">
        <f>MONTH(#REF!)</f>
        <v>#REF!</v>
      </c>
      <c r="X40" s="14" t="e">
        <f>IF($W40=$AE$13,TRUE,FALSE)</f>
        <v>#REF!</v>
      </c>
      <c r="Y40" s="2"/>
      <c r="Z40" s="2"/>
    </row>
    <row r="41" spans="1:27" ht="16.5" customHeight="1" x14ac:dyDescent="0.15">
      <c r="J41" s="10" t="e">
        <f>IF(#REF!&lt;J$11,L$9,0)</f>
        <v>#REF!</v>
      </c>
      <c r="K41" s="10" t="e">
        <f>IF(AND(#REF!&gt;=J$11,#REF!&lt;K$11),M$9,0)</f>
        <v>#REF!</v>
      </c>
      <c r="L41" s="10" t="e">
        <f>IF(AND(#REF!&gt;=K$11,#REF!&lt;L$11),N$9,0)</f>
        <v>#REF!</v>
      </c>
      <c r="M41" s="10" t="e">
        <f>IF(AND(#REF!&gt;=L$11,#REF!&lt;M$11),O$9,0)</f>
        <v>#REF!</v>
      </c>
      <c r="N41" s="10" t="e">
        <f>IF(AND(#REF!&gt;=M$11,#REF!&lt;N$11),P$9,0)</f>
        <v>#REF!</v>
      </c>
      <c r="O41" s="10" t="e">
        <f>IF(#REF!&gt;=N$11,Q$9,0)</f>
        <v>#REF!</v>
      </c>
      <c r="P41" s="9" t="e">
        <f t="shared" si="6"/>
        <v>#REF!</v>
      </c>
      <c r="Q41" s="10" t="e">
        <f>IF(#REF!&lt;Q$11,S$9,0)</f>
        <v>#REF!</v>
      </c>
      <c r="R41" s="10" t="e">
        <f>IF(AND(#REF!&gt;=Q$11,#REF!&lt;R$11),T$9,0)</f>
        <v>#REF!</v>
      </c>
      <c r="S41" s="10" t="e">
        <f>IF(AND(#REF!&gt;=R$11,#REF!&lt;S$11),U$9,0)</f>
        <v>#REF!</v>
      </c>
      <c r="T41" s="10" t="e">
        <f>IF(AND(#REF!&gt;=S$11,#REF!&lt;T$11),V$9,0)</f>
        <v>#REF!</v>
      </c>
      <c r="U41" s="10" t="e">
        <f>IF(AND(#REF!&gt;=T$11,#REF!&lt;U$11),W$9,0)</f>
        <v>#REF!</v>
      </c>
      <c r="V41" s="10" t="e">
        <f>IF(#REF!&gt;=U$11,X$9,0)</f>
        <v>#REF!</v>
      </c>
      <c r="W41" s="14" t="e">
        <f>MONTH(#REF!)</f>
        <v>#REF!</v>
      </c>
      <c r="X41" s="14" t="e">
        <f>IF($W41=$AE$13,TRUE,FALSE)</f>
        <v>#REF!</v>
      </c>
      <c r="Y41" s="2"/>
      <c r="Z41" s="2"/>
    </row>
    <row r="42" spans="1:27" ht="16.5" customHeight="1" x14ac:dyDescent="0.15">
      <c r="J42" s="10" t="e">
        <f>IF(#REF!&lt;J$11,L$9,0)</f>
        <v>#REF!</v>
      </c>
      <c r="K42" s="10" t="e">
        <f>IF(AND(#REF!&gt;=J$11,#REF!&lt;K$11),M$9,0)</f>
        <v>#REF!</v>
      </c>
      <c r="L42" s="10" t="e">
        <f>IF(AND(#REF!&gt;=K$11,#REF!&lt;L$11),N$9,0)</f>
        <v>#REF!</v>
      </c>
      <c r="M42" s="10" t="e">
        <f>IF(AND(#REF!&gt;=L$11,#REF!&lt;M$11),O$9,0)</f>
        <v>#REF!</v>
      </c>
      <c r="N42" s="10" t="e">
        <f>IF(AND(#REF!&gt;=M$11,#REF!&lt;N$11),P$9,0)</f>
        <v>#REF!</v>
      </c>
      <c r="O42" s="10" t="e">
        <f>IF(#REF!&gt;=N$11,Q$9,0)</f>
        <v>#REF!</v>
      </c>
      <c r="P42" s="9" t="e">
        <f t="shared" si="6"/>
        <v>#REF!</v>
      </c>
      <c r="Q42" s="10" t="e">
        <f>IF(#REF!&lt;Q$11,S$9,0)</f>
        <v>#REF!</v>
      </c>
      <c r="R42" s="10" t="e">
        <f>IF(AND(#REF!&gt;=Q$11,#REF!&lt;R$11),T$9,0)</f>
        <v>#REF!</v>
      </c>
      <c r="S42" s="10" t="e">
        <f>IF(AND(#REF!&gt;=R$11,#REF!&lt;S$11),U$9,0)</f>
        <v>#REF!</v>
      </c>
      <c r="T42" s="10" t="e">
        <f>IF(AND(#REF!&gt;=S$11,#REF!&lt;T$11),V$9,0)</f>
        <v>#REF!</v>
      </c>
      <c r="U42" s="10" t="e">
        <f>IF(AND(#REF!&gt;=T$11,#REF!&lt;U$11),W$9,0)</f>
        <v>#REF!</v>
      </c>
      <c r="V42" s="10" t="e">
        <f>IF(#REF!&gt;=U$11,X$9,0)</f>
        <v>#REF!</v>
      </c>
      <c r="W42" s="14" t="e">
        <f>MONTH(#REF!)</f>
        <v>#REF!</v>
      </c>
      <c r="X42" s="14" t="e">
        <f>IF($W42=$AE$13,TRUE,FALSE)</f>
        <v>#REF!</v>
      </c>
      <c r="Y42" s="2"/>
      <c r="Z42" s="2"/>
    </row>
    <row r="43" spans="1:27" ht="18.600000000000001" customHeight="1" x14ac:dyDescent="0.15">
      <c r="A43" s="27"/>
      <c r="B43" s="28"/>
      <c r="C43" s="28"/>
      <c r="D43" s="28"/>
      <c r="E43" s="28"/>
      <c r="F43" s="28"/>
    </row>
    <row r="44" spans="1:27" ht="18" customHeight="1" x14ac:dyDescent="0.15">
      <c r="A44" s="28"/>
      <c r="B44" s="28"/>
      <c r="C44" s="28"/>
      <c r="D44" s="28"/>
      <c r="E44" s="28"/>
      <c r="F44" s="28"/>
    </row>
    <row r="45" spans="1:27" ht="19.5" customHeight="1" x14ac:dyDescent="0.15">
      <c r="A45" s="1"/>
      <c r="B45" s="20"/>
      <c r="C45" s="20"/>
      <c r="D45" s="20"/>
      <c r="E45" s="20"/>
      <c r="F45" s="20"/>
    </row>
    <row r="46" spans="1:27" ht="18" customHeight="1" x14ac:dyDescent="0.15">
      <c r="C46" s="2"/>
      <c r="D46" s="2"/>
      <c r="E46" s="2"/>
      <c r="R46" s="10"/>
      <c r="S46" s="10"/>
      <c r="T46" s="10"/>
      <c r="U46" s="10"/>
      <c r="V46" s="10"/>
      <c r="W46" s="10"/>
      <c r="X46" s="10"/>
    </row>
    <row r="47" spans="1:27" ht="18" customHeight="1" x14ac:dyDescent="0.15">
      <c r="R47" s="10"/>
      <c r="S47" s="10"/>
      <c r="T47" s="10"/>
      <c r="U47" s="10"/>
      <c r="V47" s="10"/>
      <c r="W47" s="10"/>
      <c r="X47" s="10"/>
    </row>
    <row r="48" spans="1:27" ht="18" customHeight="1" x14ac:dyDescent="0.15">
      <c r="R48" s="10"/>
      <c r="S48" s="10"/>
      <c r="T48" s="10"/>
      <c r="U48" s="10"/>
      <c r="V48" s="10"/>
      <c r="W48" s="10"/>
      <c r="X48" s="10"/>
    </row>
    <row r="49" spans="18:24" ht="18" customHeight="1" x14ac:dyDescent="0.15">
      <c r="R49" s="10"/>
      <c r="S49" s="10"/>
      <c r="T49" s="10"/>
      <c r="U49" s="10"/>
      <c r="V49" s="10"/>
      <c r="W49" s="10"/>
      <c r="X49" s="10"/>
    </row>
    <row r="50" spans="18:24" ht="18" customHeight="1" x14ac:dyDescent="0.15">
      <c r="R50" s="10"/>
      <c r="S50" s="10"/>
      <c r="T50" s="10"/>
      <c r="U50" s="10"/>
      <c r="V50" s="10"/>
      <c r="W50" s="10"/>
      <c r="X50" s="10"/>
    </row>
    <row r="51" spans="18:24" ht="18" customHeight="1" x14ac:dyDescent="0.15">
      <c r="R51" s="10"/>
      <c r="S51" s="10"/>
      <c r="T51" s="10"/>
      <c r="U51" s="10"/>
      <c r="V51" s="10"/>
      <c r="W51" s="10"/>
      <c r="X51" s="10"/>
    </row>
    <row r="52" spans="18:24" ht="18" customHeight="1" x14ac:dyDescent="0.15">
      <c r="R52" s="10"/>
      <c r="S52" s="10"/>
      <c r="T52" s="10"/>
      <c r="U52" s="10"/>
      <c r="V52" s="10"/>
      <c r="W52" s="10"/>
      <c r="X52" s="10"/>
    </row>
    <row r="53" spans="18:24" ht="18" customHeight="1" x14ac:dyDescent="0.15">
      <c r="R53" s="10"/>
      <c r="S53" s="10"/>
      <c r="T53" s="10"/>
      <c r="U53" s="10"/>
      <c r="V53" s="10"/>
      <c r="W53" s="10"/>
      <c r="X53" s="10"/>
    </row>
    <row r="54" spans="18:24" ht="18" customHeight="1" x14ac:dyDescent="0.15">
      <c r="R54" s="10"/>
      <c r="S54" s="10"/>
      <c r="T54" s="10"/>
      <c r="U54" s="10"/>
      <c r="V54" s="10"/>
      <c r="W54" s="10"/>
      <c r="X54" s="10"/>
    </row>
    <row r="55" spans="18:24" ht="18" customHeight="1" x14ac:dyDescent="0.15">
      <c r="R55" s="10"/>
      <c r="S55" s="10"/>
      <c r="T55" s="10"/>
      <c r="U55" s="10"/>
      <c r="V55" s="10"/>
      <c r="W55" s="10"/>
      <c r="X55" s="10"/>
    </row>
    <row r="56" spans="18:24" ht="18" customHeight="1" x14ac:dyDescent="0.15">
      <c r="R56" s="10"/>
      <c r="S56" s="10"/>
      <c r="T56" s="10"/>
      <c r="U56" s="10"/>
      <c r="V56" s="10"/>
      <c r="W56" s="10"/>
      <c r="X56" s="10"/>
    </row>
    <row r="57" spans="18:24" ht="18" customHeight="1" x14ac:dyDescent="0.15">
      <c r="R57" s="10"/>
      <c r="S57" s="10"/>
      <c r="T57" s="10"/>
      <c r="U57" s="10"/>
      <c r="V57" s="10"/>
      <c r="W57" s="10"/>
      <c r="X57" s="10"/>
    </row>
  </sheetData>
  <mergeCells count="18">
    <mergeCell ref="AE13:AF13"/>
    <mergeCell ref="AG13:AH13"/>
    <mergeCell ref="AI13:AJ13"/>
    <mergeCell ref="AK13:AL13"/>
    <mergeCell ref="AE9:AF9"/>
    <mergeCell ref="AG9:AL9"/>
    <mergeCell ref="AE10:AF10"/>
    <mergeCell ref="AG10:AL10"/>
    <mergeCell ref="AE12:AF12"/>
    <mergeCell ref="AG12:AH12"/>
    <mergeCell ref="AI12:AJ12"/>
    <mergeCell ref="AK12:AL12"/>
    <mergeCell ref="AE4:AL5"/>
    <mergeCell ref="AN4:AP4"/>
    <mergeCell ref="AE6:AL6"/>
    <mergeCell ref="AE7:AF8"/>
    <mergeCell ref="AG7:AJ8"/>
    <mergeCell ref="AN7:AP7"/>
  </mergeCells>
  <phoneticPr fontId="3"/>
  <dataValidations count="5">
    <dataValidation allowBlank="1" showInputMessage="1" showErrorMessage="1" prompt="このセルは自動で入力されます" sqref="AO5 AO12:AO13 AK30:AK31" xr:uid="{A3CA2585-F601-4623-8DAB-FD56E05E25A3}"/>
    <dataValidation imeMode="off" allowBlank="1" showInputMessage="1" showErrorMessage="1" prompt="歩数を数字で入力してください。_x000a_例）_x000a_2,000歩→2,000" sqref="AK14:AK28 AG14:AG30" xr:uid="{7640CE14-EDF2-4F87-9122-380FA193819C}"/>
    <dataValidation imeMode="hiragana" allowBlank="1" showInputMessage="1" showErrorMessage="1" sqref="AG7" xr:uid="{11780C6F-DFA1-48CC-BF96-5585E06E9D99}"/>
    <dataValidation imeMode="off" allowBlank="1" showInputMessage="1" showErrorMessage="1" prompt="記録する年を数字で入力してください。_x000a_例）　2021年⇒2021" sqref="AE12:AF13 AI12:AJ13" xr:uid="{BC95E867-6ADF-4FBB-AD3D-7A5B02E8AEB5}"/>
    <dataValidation imeMode="off" allowBlank="1" showInputMessage="1" showErrorMessage="1" sqref="AG9:AG10 I9" xr:uid="{DBFB1425-4A8B-4356-B40C-8A60136AFFC9}"/>
  </dataValidations>
  <printOptions horizontalCentered="1" verticalCentered="1"/>
  <pageMargins left="0.23622047244094491" right="0.23622047244094491" top="0.19685039370078741" bottom="0.19685039370078741" header="0.19685039370078741" footer="0.31496062992125984"/>
  <pageSetup paperSize="9" scale="110" orientation="portrait" r:id="rId1"/>
  <ignoredErrors>
    <ignoredError sqref="AL7:A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7"/>
  <sheetViews>
    <sheetView showGridLines="0" topLeftCell="A28" zoomScale="59" zoomScaleNormal="59" workbookViewId="0">
      <selection activeCell="O48" sqref="O48"/>
    </sheetView>
  </sheetViews>
  <sheetFormatPr defaultColWidth="12.625" defaultRowHeight="18" customHeight="1" x14ac:dyDescent="0.25"/>
  <cols>
    <col min="1" max="3" width="12.625" style="22"/>
    <col min="4" max="4" width="75.5" style="22" customWidth="1"/>
    <col min="5" max="5" width="12.625" style="22" customWidth="1"/>
    <col min="6" max="16384" width="12.625" style="22"/>
  </cols>
  <sheetData>
    <row r="1" spans="1:4" ht="45" customHeight="1" x14ac:dyDescent="0.25"/>
    <row r="2" spans="1:4" s="2" customFormat="1" ht="71.25" customHeight="1" x14ac:dyDescent="0.25">
      <c r="A2" s="22"/>
      <c r="B2" s="22"/>
      <c r="C2" s="22"/>
      <c r="D2" s="22"/>
    </row>
    <row r="3" spans="1:4" ht="72.75" customHeight="1" x14ac:dyDescent="0.25"/>
    <row r="4" spans="1:4" ht="69.75" customHeight="1" x14ac:dyDescent="0.25"/>
    <row r="17" spans="6:6" ht="18" customHeight="1" x14ac:dyDescent="0.25">
      <c r="F17" s="2"/>
    </row>
  </sheetData>
  <phoneticPr fontId="3"/>
  <printOptions horizontalCentered="1"/>
  <pageMargins left="0.39370078740157483" right="0.39370078740157483" top="0.19685039370078741" bottom="0.19685039370078741" header="0.11811023622047244" footer="0.1181102362204724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記録表(入力用)</vt:lpstr>
      <vt:lpstr>記録表(見本)</vt:lpstr>
      <vt:lpstr>ルール・申込方法</vt:lpstr>
      <vt:lpstr>'記録表(見本)'!Print_Area</vt:lpstr>
      <vt:lpstr>'記録表(入力用)'!Print_Area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百合恵</dc:creator>
  <cp:lastModifiedBy>kuser03</cp:lastModifiedBy>
  <cp:lastPrinted>2025-03-17T05:32:52Z</cp:lastPrinted>
  <dcterms:created xsi:type="dcterms:W3CDTF">2019-01-08T00:34:55Z</dcterms:created>
  <dcterms:modified xsi:type="dcterms:W3CDTF">2025-04-07T07:13:18Z</dcterms:modified>
</cp:coreProperties>
</file>